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psilonnetsa-my.sharepoint.com/personal/ch_chantzis_epsilonnet_gr/Documents/Επιφάνεια εργασίας/"/>
    </mc:Choice>
  </mc:AlternateContent>
  <xr:revisionPtr revIDLastSave="8" documentId="8_{2F7C6708-B5F9-4574-88EA-5F7EFDEE621B}" xr6:coauthVersionLast="47" xr6:coauthVersionMax="47" xr10:uidLastSave="{7DD43520-B1EA-4259-8EB7-DAA07A2AC623}"/>
  <bookViews>
    <workbookView xWindow="-28920" yWindow="-4620" windowWidth="29040" windowHeight="15720" xr2:uid="{00000000-000D-0000-FFFF-FFFF00000000}"/>
  </bookViews>
  <sheets>
    <sheet name="Import" sheetId="1" r:id="rId1"/>
    <sheet name="Αγορές" sheetId="4" r:id="rId2"/>
    <sheet name="Ποσότητα" sheetId="2" r:id="rId3"/>
    <sheet name="Μητρώο" sheetId="3" r:id="rId4"/>
  </sheets>
  <definedNames>
    <definedName name="_xlnm._FilterDatabase" localSheetId="0" hidden="1">Import!$A$1:$L$2371</definedName>
    <definedName name="_xlnm._FilterDatabase" localSheetId="1" hidden="1">Αγορές!$A$1:$L$1</definedName>
    <definedName name="_xlnm._FilterDatabase" localSheetId="3" hidden="1">Μητρώο!$A$1:$AE$1188</definedName>
    <definedName name="_xlnm._FilterDatabase" localSheetId="2" hidden="1">Ποσότητα!$A$1:$J$1184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9" i="1" l="1"/>
  <c r="H669" i="1"/>
  <c r="G669" i="1"/>
  <c r="I663" i="1"/>
  <c r="H663" i="1"/>
  <c r="G663" i="1"/>
  <c r="I611" i="1"/>
  <c r="H611" i="1"/>
  <c r="G611" i="1"/>
  <c r="I549" i="1"/>
  <c r="H549" i="1"/>
  <c r="G549" i="1"/>
  <c r="I4" i="1"/>
  <c r="H4" i="1"/>
  <c r="G4" i="1"/>
  <c r="I3" i="1"/>
  <c r="H3" i="1"/>
  <c r="G3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2" i="1"/>
  <c r="D7" i="1"/>
  <c r="H1190" i="3"/>
  <c r="H1191" i="3" s="1"/>
  <c r="H1192" i="3" s="1"/>
  <c r="D1178" i="1"/>
  <c r="F1178" i="1"/>
  <c r="D1179" i="1"/>
  <c r="F1179" i="1"/>
  <c r="D1180" i="1"/>
  <c r="F1180" i="1"/>
  <c r="F4" i="1"/>
  <c r="F5" i="1"/>
  <c r="F6" i="1"/>
  <c r="F7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2" i="1"/>
  <c r="D5" i="1"/>
  <c r="D6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533" i="1"/>
  <c r="D534" i="1"/>
  <c r="D539" i="1"/>
  <c r="D540" i="1"/>
  <c r="D541" i="1"/>
  <c r="D542" i="1"/>
  <c r="D545" i="1"/>
  <c r="D547" i="1"/>
  <c r="D548" i="1"/>
  <c r="D555" i="1"/>
  <c r="D556" i="1"/>
  <c r="D576" i="1"/>
  <c r="D577" i="1"/>
  <c r="D578" i="1"/>
  <c r="D579" i="1"/>
  <c r="D580" i="1"/>
  <c r="D605" i="1"/>
  <c r="D606" i="1"/>
  <c r="D607" i="1"/>
  <c r="D608" i="1"/>
  <c r="D613" i="1"/>
  <c r="D614" i="1"/>
  <c r="D672" i="1"/>
  <c r="D1168" i="1"/>
  <c r="D1169" i="1"/>
  <c r="D1170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601" i="1"/>
  <c r="D617" i="1"/>
  <c r="D618" i="1"/>
  <c r="D619" i="1"/>
  <c r="D620" i="1"/>
  <c r="D621" i="1"/>
  <c r="D623" i="1"/>
  <c r="D624" i="1"/>
  <c r="D625" i="1"/>
  <c r="D628" i="1"/>
  <c r="D629" i="1"/>
  <c r="D637" i="1"/>
  <c r="D639" i="1"/>
  <c r="D640" i="1"/>
  <c r="D641" i="1"/>
  <c r="D642" i="1"/>
  <c r="D643" i="1"/>
  <c r="D644" i="1"/>
  <c r="D646" i="1"/>
  <c r="D647" i="1"/>
  <c r="D648" i="1"/>
  <c r="D649" i="1"/>
  <c r="D650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2" i="1"/>
  <c r="D743" i="1"/>
  <c r="D744" i="1"/>
  <c r="D745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91" i="1"/>
  <c r="D992" i="1"/>
  <c r="D993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5" i="1"/>
  <c r="D1166" i="1"/>
  <c r="D28" i="1"/>
  <c r="D29" i="1"/>
  <c r="D30" i="1"/>
  <c r="D495" i="1"/>
  <c r="D496" i="1"/>
  <c r="D497" i="1"/>
  <c r="D498" i="1"/>
  <c r="D499" i="1"/>
  <c r="D588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589" i="1"/>
  <c r="D604" i="1"/>
  <c r="D610" i="1"/>
  <c r="D615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4" i="1"/>
  <c r="D665" i="1"/>
  <c r="D666" i="1"/>
  <c r="D667" i="1"/>
  <c r="D668" i="1"/>
  <c r="D670" i="1"/>
  <c r="D671" i="1"/>
  <c r="D877" i="1"/>
  <c r="D878" i="1"/>
  <c r="D29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5" i="1"/>
  <c r="D536" i="1"/>
  <c r="D537" i="1"/>
  <c r="D538" i="1"/>
  <c r="D543" i="1"/>
  <c r="D544" i="1"/>
  <c r="D546" i="1"/>
  <c r="D550" i="1"/>
  <c r="D551" i="1"/>
  <c r="D552" i="1"/>
  <c r="D553" i="1"/>
  <c r="D554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81" i="1"/>
  <c r="D582" i="1"/>
  <c r="D583" i="1"/>
  <c r="D584" i="1"/>
  <c r="D585" i="1"/>
  <c r="D586" i="1"/>
  <c r="D587" i="1"/>
  <c r="D590" i="1"/>
  <c r="D591" i="1"/>
  <c r="D592" i="1"/>
  <c r="D593" i="1"/>
  <c r="D594" i="1"/>
  <c r="D595" i="1"/>
  <c r="D596" i="1"/>
  <c r="D597" i="1"/>
  <c r="D598" i="1"/>
  <c r="D599" i="1"/>
  <c r="D600" i="1"/>
  <c r="D602" i="1"/>
  <c r="D603" i="1"/>
  <c r="D609" i="1"/>
  <c r="D612" i="1"/>
  <c r="D616" i="1"/>
  <c r="D622" i="1"/>
  <c r="D626" i="1"/>
  <c r="D627" i="1"/>
  <c r="D630" i="1"/>
  <c r="D631" i="1"/>
  <c r="D632" i="1"/>
  <c r="D633" i="1"/>
  <c r="D634" i="1"/>
  <c r="D635" i="1"/>
  <c r="D636" i="1"/>
  <c r="D638" i="1"/>
  <c r="D645" i="1"/>
  <c r="D673" i="1"/>
  <c r="D674" i="1"/>
  <c r="D706" i="1"/>
  <c r="D721" i="1"/>
  <c r="D740" i="1"/>
  <c r="D741" i="1"/>
  <c r="D746" i="1"/>
  <c r="D747" i="1"/>
  <c r="D748" i="1"/>
  <c r="D749" i="1"/>
  <c r="D750" i="1"/>
  <c r="D751" i="1"/>
  <c r="D850" i="1"/>
  <c r="D851" i="1"/>
  <c r="D985" i="1"/>
  <c r="D986" i="1"/>
  <c r="D987" i="1"/>
  <c r="D988" i="1"/>
  <c r="D989" i="1"/>
  <c r="D990" i="1"/>
  <c r="D994" i="1"/>
  <c r="D995" i="1"/>
  <c r="D1148" i="1"/>
  <c r="D1163" i="1"/>
  <c r="D1164" i="1"/>
  <c r="D1167" i="1"/>
  <c r="D1171" i="1"/>
  <c r="D532" i="1"/>
  <c r="D1172" i="1"/>
  <c r="D1173" i="1"/>
  <c r="D1174" i="1"/>
  <c r="D1176" i="1"/>
  <c r="D1177" i="1"/>
  <c r="D1175" i="1"/>
  <c r="D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CFUBR | Prooptiki</author>
  </authors>
  <commentList>
    <comment ref="A1" authorId="0" shapeId="0" xr:uid="{08C9A796-A13A-4DF6-9C9F-D7A9B6430E9F}">
      <text>
        <r>
          <rPr>
            <b/>
            <sz val="9"/>
            <color indexed="81"/>
            <rFont val="Tahoma"/>
            <family val="2"/>
          </rPr>
          <t>ΤΕΛΕΥΤΑΙΑ ΕΝΗΜΕΡΩΣΗ: 20/7/2026 11:21:17 πμ</t>
        </r>
      </text>
    </comment>
  </commentList>
</comments>
</file>

<file path=xl/sharedStrings.xml><?xml version="1.0" encoding="utf-8"?>
<sst xmlns="http://schemas.openxmlformats.org/spreadsheetml/2006/main" count="15450" uniqueCount="2498">
  <si>
    <t>Κωδικός</t>
  </si>
  <si>
    <t>Περιγραφή</t>
  </si>
  <si>
    <t>Ημερομηνία Κτήσης</t>
  </si>
  <si>
    <t>Ποσότητα</t>
  </si>
  <si>
    <t>Αξία Κτήσης</t>
  </si>
  <si>
    <t>Απογραφή Απόσβεσης</t>
  </si>
  <si>
    <t>Αναπόσβεστη Αξία</t>
  </si>
  <si>
    <t>Κανόνας Απόσβεσης</t>
  </si>
  <si>
    <t xml:space="preserve">Σχόλια / Προμηθευτής </t>
  </si>
  <si>
    <t>Σύστημα Απόσβεσης</t>
  </si>
  <si>
    <t xml:space="preserve"> Κατηγορία Λογαριασμού Παγίου</t>
  </si>
  <si>
    <t>ΦΟΡ - Φορολογικές Αποσβέσεις</t>
  </si>
  <si>
    <t>11-00001</t>
  </si>
  <si>
    <t>14-00001</t>
  </si>
  <si>
    <t>14-00002</t>
  </si>
  <si>
    <t>14-00003</t>
  </si>
  <si>
    <t>14-00004</t>
  </si>
  <si>
    <t>14-00005</t>
  </si>
  <si>
    <t>14-00006</t>
  </si>
  <si>
    <t>14-00007</t>
  </si>
  <si>
    <t>14-00008</t>
  </si>
  <si>
    <t>14-00009</t>
  </si>
  <si>
    <t>14-00010</t>
  </si>
  <si>
    <t>14-00011</t>
  </si>
  <si>
    <t>14-00012</t>
  </si>
  <si>
    <t>14-00013</t>
  </si>
  <si>
    <t>14-00014</t>
  </si>
  <si>
    <t>14-00015</t>
  </si>
  <si>
    <t>14-00016</t>
  </si>
  <si>
    <t>14-00017</t>
  </si>
  <si>
    <t>14-00018</t>
  </si>
  <si>
    <t>14-00019</t>
  </si>
  <si>
    <t>14-00020</t>
  </si>
  <si>
    <t>14-00021</t>
  </si>
  <si>
    <t>14-00022</t>
  </si>
  <si>
    <t>14-00023</t>
  </si>
  <si>
    <t>14-00024</t>
  </si>
  <si>
    <t>14-00025</t>
  </si>
  <si>
    <t>14-00026</t>
  </si>
  <si>
    <t>14-00027</t>
  </si>
  <si>
    <t>14-00028</t>
  </si>
  <si>
    <t>16-00001</t>
  </si>
  <si>
    <t>16-00002</t>
  </si>
  <si>
    <t>16-00003</t>
  </si>
  <si>
    <t>14.00.00.0024-Επιπλα 24%</t>
  </si>
  <si>
    <t>14.09.00.0024-Λοιπός εξοπλισμός 24%</t>
  </si>
  <si>
    <t>16.17.00.0024-Λογισμικά προγράμματα Η/Υ ΦΠΑ 24%</t>
  </si>
  <si>
    <t>10-00001</t>
  </si>
  <si>
    <t>11-00003</t>
  </si>
  <si>
    <t>11-00004</t>
  </si>
  <si>
    <t>11-00005</t>
  </si>
  <si>
    <t>14-00029</t>
  </si>
  <si>
    <t>14-00030</t>
  </si>
  <si>
    <t>14-00031</t>
  </si>
  <si>
    <t>14-00032</t>
  </si>
  <si>
    <t>14-00033</t>
  </si>
  <si>
    <t>14-00034</t>
  </si>
  <si>
    <t>14-00035</t>
  </si>
  <si>
    <t>14-00036</t>
  </si>
  <si>
    <t>14-00037</t>
  </si>
  <si>
    <t>14-00038</t>
  </si>
  <si>
    <t>14-00039</t>
  </si>
  <si>
    <t>14-00040</t>
  </si>
  <si>
    <t>14-00041</t>
  </si>
  <si>
    <t>14-00042</t>
  </si>
  <si>
    <t>14-00043</t>
  </si>
  <si>
    <t>14-00044</t>
  </si>
  <si>
    <t>14-00045</t>
  </si>
  <si>
    <t>14-00046</t>
  </si>
  <si>
    <t>14-00047</t>
  </si>
  <si>
    <t>14-00048</t>
  </si>
  <si>
    <t>14-00049</t>
  </si>
  <si>
    <t>14-00050</t>
  </si>
  <si>
    <t>14-00051</t>
  </si>
  <si>
    <t>14-00052</t>
  </si>
  <si>
    <t>14-00053</t>
  </si>
  <si>
    <t>14-00054</t>
  </si>
  <si>
    <t>14-00055</t>
  </si>
  <si>
    <t>14-00056</t>
  </si>
  <si>
    <t>14-00057</t>
  </si>
  <si>
    <t>14-00058</t>
  </si>
  <si>
    <t>14-00059</t>
  </si>
  <si>
    <t>14-00060</t>
  </si>
  <si>
    <t>14-00061</t>
  </si>
  <si>
    <t>14-00062</t>
  </si>
  <si>
    <t>14-00063</t>
  </si>
  <si>
    <t>14-00064</t>
  </si>
  <si>
    <t>14-00065</t>
  </si>
  <si>
    <t>14-00066</t>
  </si>
  <si>
    <t>14-00067</t>
  </si>
  <si>
    <t>14-00068</t>
  </si>
  <si>
    <t>14-00069</t>
  </si>
  <si>
    <t>14-00070</t>
  </si>
  <si>
    <t>14-00071</t>
  </si>
  <si>
    <t>14-00072</t>
  </si>
  <si>
    <t>14-00073</t>
  </si>
  <si>
    <t>14-00074</t>
  </si>
  <si>
    <t>14-00075</t>
  </si>
  <si>
    <t>14-00076</t>
  </si>
  <si>
    <t>14-00077</t>
  </si>
  <si>
    <t>14-00078</t>
  </si>
  <si>
    <t>14-00079</t>
  </si>
  <si>
    <t>14-00080</t>
  </si>
  <si>
    <t>14-00081</t>
  </si>
  <si>
    <t>14-00082</t>
  </si>
  <si>
    <t>14-00530</t>
  </si>
  <si>
    <t>14-00531</t>
  </si>
  <si>
    <t>14-00536</t>
  </si>
  <si>
    <t>14-00537</t>
  </si>
  <si>
    <t>14-00538</t>
  </si>
  <si>
    <t>14-00539</t>
  </si>
  <si>
    <t>14-00542</t>
  </si>
  <si>
    <t>14-00544</t>
  </si>
  <si>
    <t>14-00545</t>
  </si>
  <si>
    <t>14-00552</t>
  </si>
  <si>
    <t>14-00553</t>
  </si>
  <si>
    <t>14-00573</t>
  </si>
  <si>
    <t>14-00574</t>
  </si>
  <si>
    <t>14-00575</t>
  </si>
  <si>
    <t>14-00576</t>
  </si>
  <si>
    <t>14-00577</t>
  </si>
  <si>
    <t>14-00615</t>
  </si>
  <si>
    <t>14-00616</t>
  </si>
  <si>
    <t>14-00617</t>
  </si>
  <si>
    <t>14-00618</t>
  </si>
  <si>
    <t>14-00623</t>
  </si>
  <si>
    <t>14-00624</t>
  </si>
  <si>
    <t>14-00683</t>
  </si>
  <si>
    <t>14-01182</t>
  </si>
  <si>
    <t>14-01183</t>
  </si>
  <si>
    <t>14-01184</t>
  </si>
  <si>
    <t>14-00083</t>
  </si>
  <si>
    <t>14-00084</t>
  </si>
  <si>
    <t>14-00085</t>
  </si>
  <si>
    <t>14-00086</t>
  </si>
  <si>
    <t>14-00087</t>
  </si>
  <si>
    <t>14-00088</t>
  </si>
  <si>
    <t>14-00089</t>
  </si>
  <si>
    <t>14-00090</t>
  </si>
  <si>
    <t>14-00091</t>
  </si>
  <si>
    <t>14-00092</t>
  </si>
  <si>
    <t>14-00093</t>
  </si>
  <si>
    <t>14-00094</t>
  </si>
  <si>
    <t>14-00095</t>
  </si>
  <si>
    <t>14-00096</t>
  </si>
  <si>
    <t>14-00097</t>
  </si>
  <si>
    <t>14-00098</t>
  </si>
  <si>
    <t>14-00099</t>
  </si>
  <si>
    <t>14-00100</t>
  </si>
  <si>
    <t>14-00101</t>
  </si>
  <si>
    <t>14-00102</t>
  </si>
  <si>
    <t>14-00103</t>
  </si>
  <si>
    <t>14-00104</t>
  </si>
  <si>
    <t>14-00105</t>
  </si>
  <si>
    <t>14-00106</t>
  </si>
  <si>
    <t>14-00107</t>
  </si>
  <si>
    <t>14-00108</t>
  </si>
  <si>
    <t>14-00109</t>
  </si>
  <si>
    <t>14-00110</t>
  </si>
  <si>
    <t>14-00111</t>
  </si>
  <si>
    <t>14-00112</t>
  </si>
  <si>
    <t>14-00113</t>
  </si>
  <si>
    <t>14-00114</t>
  </si>
  <si>
    <t>14-00115</t>
  </si>
  <si>
    <t>14-00116</t>
  </si>
  <si>
    <t>14-00117</t>
  </si>
  <si>
    <t>14-00118</t>
  </si>
  <si>
    <t>14-00119</t>
  </si>
  <si>
    <t>14-00120</t>
  </si>
  <si>
    <t>14-00121</t>
  </si>
  <si>
    <t>14-00122</t>
  </si>
  <si>
    <t>14-00123</t>
  </si>
  <si>
    <t>14-00124</t>
  </si>
  <si>
    <t>14-00125</t>
  </si>
  <si>
    <t>14-00126</t>
  </si>
  <si>
    <t>14-00127</t>
  </si>
  <si>
    <t>14-00128</t>
  </si>
  <si>
    <t>14-00129</t>
  </si>
  <si>
    <t>14-00130</t>
  </si>
  <si>
    <t>14-00131</t>
  </si>
  <si>
    <t>14-00132</t>
  </si>
  <si>
    <t>14-00133</t>
  </si>
  <si>
    <t>14-00134</t>
  </si>
  <si>
    <t>14-00135</t>
  </si>
  <si>
    <t>14-00136</t>
  </si>
  <si>
    <t>14-00137</t>
  </si>
  <si>
    <t>14-00138</t>
  </si>
  <si>
    <t>14-00139</t>
  </si>
  <si>
    <t>14-00140</t>
  </si>
  <si>
    <t>14-00141</t>
  </si>
  <si>
    <t>14-00142</t>
  </si>
  <si>
    <t>14-00143</t>
  </si>
  <si>
    <t>14-00144</t>
  </si>
  <si>
    <t>14-00145</t>
  </si>
  <si>
    <t>14-00146</t>
  </si>
  <si>
    <t>14-00147</t>
  </si>
  <si>
    <t>14-00148</t>
  </si>
  <si>
    <t>14-00149</t>
  </si>
  <si>
    <t>14-00150</t>
  </si>
  <si>
    <t>14-00151</t>
  </si>
  <si>
    <t>14-00152</t>
  </si>
  <si>
    <t>14-00153</t>
  </si>
  <si>
    <t>14-00154</t>
  </si>
  <si>
    <t>14-00155</t>
  </si>
  <si>
    <t>14-00156</t>
  </si>
  <si>
    <t>14-00157</t>
  </si>
  <si>
    <t>14-00158</t>
  </si>
  <si>
    <t>14-00159</t>
  </si>
  <si>
    <t>14-00160</t>
  </si>
  <si>
    <t>14-00161</t>
  </si>
  <si>
    <t>14-00162</t>
  </si>
  <si>
    <t>14-00163</t>
  </si>
  <si>
    <t>14-00164</t>
  </si>
  <si>
    <t>14-00165</t>
  </si>
  <si>
    <t>14-00166</t>
  </si>
  <si>
    <t>14-00167</t>
  </si>
  <si>
    <t>14-00168</t>
  </si>
  <si>
    <t>14-00169</t>
  </si>
  <si>
    <t>14-00170</t>
  </si>
  <si>
    <t>14-00171</t>
  </si>
  <si>
    <t>14-00172</t>
  </si>
  <si>
    <t>14-00173</t>
  </si>
  <si>
    <t>14-00174</t>
  </si>
  <si>
    <t>14-00175</t>
  </si>
  <si>
    <t>14-00176</t>
  </si>
  <si>
    <t>14-00177</t>
  </si>
  <si>
    <t>14-00178</t>
  </si>
  <si>
    <t>14-00179</t>
  </si>
  <si>
    <t>14-00180</t>
  </si>
  <si>
    <t>14-00181</t>
  </si>
  <si>
    <t>14-00182</t>
  </si>
  <si>
    <t>14-00183</t>
  </si>
  <si>
    <t>14-00184</t>
  </si>
  <si>
    <t>14-00185</t>
  </si>
  <si>
    <t>14-00186</t>
  </si>
  <si>
    <t>14-00187</t>
  </si>
  <si>
    <t>14-00188</t>
  </si>
  <si>
    <t>14-00189</t>
  </si>
  <si>
    <t>14-00190</t>
  </si>
  <si>
    <t>14-00191</t>
  </si>
  <si>
    <t>14-00192</t>
  </si>
  <si>
    <t>14-00193</t>
  </si>
  <si>
    <t>14-00194</t>
  </si>
  <si>
    <t>14-00195</t>
  </si>
  <si>
    <t>14-00196</t>
  </si>
  <si>
    <t>14-00197</t>
  </si>
  <si>
    <t>14-00198</t>
  </si>
  <si>
    <t>14-00199</t>
  </si>
  <si>
    <t>14-00200</t>
  </si>
  <si>
    <t>14-00201</t>
  </si>
  <si>
    <t>14-00202</t>
  </si>
  <si>
    <t>14-00203</t>
  </si>
  <si>
    <t>14-00204</t>
  </si>
  <si>
    <t>14-00205</t>
  </si>
  <si>
    <t>14-00206</t>
  </si>
  <si>
    <t>14-00207</t>
  </si>
  <si>
    <t>14-00208</t>
  </si>
  <si>
    <t>14-00209</t>
  </si>
  <si>
    <t>14-00210</t>
  </si>
  <si>
    <t>14-00211</t>
  </si>
  <si>
    <t>14-00212</t>
  </si>
  <si>
    <t>14-00213</t>
  </si>
  <si>
    <t>14-00214</t>
  </si>
  <si>
    <t>14-00215</t>
  </si>
  <si>
    <t>14-00216</t>
  </si>
  <si>
    <t>14-00217</t>
  </si>
  <si>
    <t>14-00218</t>
  </si>
  <si>
    <t>14-00219</t>
  </si>
  <si>
    <t>14-00220</t>
  </si>
  <si>
    <t>14-00221</t>
  </si>
  <si>
    <t>14-00222</t>
  </si>
  <si>
    <t>14-00223</t>
  </si>
  <si>
    <t>14-00224</t>
  </si>
  <si>
    <t>14-00225</t>
  </si>
  <si>
    <t>14-00226</t>
  </si>
  <si>
    <t>14-00227</t>
  </si>
  <si>
    <t>14-00228</t>
  </si>
  <si>
    <t>14-00229</t>
  </si>
  <si>
    <t>14-00230</t>
  </si>
  <si>
    <t>14-00231</t>
  </si>
  <si>
    <t>14-00232</t>
  </si>
  <si>
    <t>14-00233</t>
  </si>
  <si>
    <t>14-00234</t>
  </si>
  <si>
    <t>14-00235</t>
  </si>
  <si>
    <t>14-00236</t>
  </si>
  <si>
    <t>14-00237</t>
  </si>
  <si>
    <t>14-00238</t>
  </si>
  <si>
    <t>14-00239</t>
  </si>
  <si>
    <t>14-00240</t>
  </si>
  <si>
    <t>14-00241</t>
  </si>
  <si>
    <t>14-00242</t>
  </si>
  <si>
    <t>14-00243</t>
  </si>
  <si>
    <t>14-00244</t>
  </si>
  <si>
    <t>14-00245</t>
  </si>
  <si>
    <t>14-00246</t>
  </si>
  <si>
    <t>14-00247</t>
  </si>
  <si>
    <t>14-00248</t>
  </si>
  <si>
    <t>14-00249</t>
  </si>
  <si>
    <t>14-00250</t>
  </si>
  <si>
    <t>14-00251</t>
  </si>
  <si>
    <t>14-00252</t>
  </si>
  <si>
    <t>14-00253</t>
  </si>
  <si>
    <t>14-00254</t>
  </si>
  <si>
    <t>14-00255</t>
  </si>
  <si>
    <t>14-00598</t>
  </si>
  <si>
    <t>14-00627</t>
  </si>
  <si>
    <t>14-00628</t>
  </si>
  <si>
    <t>14-00629</t>
  </si>
  <si>
    <t>14-00630</t>
  </si>
  <si>
    <t>14-00631</t>
  </si>
  <si>
    <t>14-00633</t>
  </si>
  <si>
    <t>14-00634</t>
  </si>
  <si>
    <t>14-00635</t>
  </si>
  <si>
    <t>14-00639</t>
  </si>
  <si>
    <t>14-00640</t>
  </si>
  <si>
    <t>14-00648</t>
  </si>
  <si>
    <t>14-00650</t>
  </si>
  <si>
    <t>14-00651</t>
  </si>
  <si>
    <t>14-00652</t>
  </si>
  <si>
    <t>14-00653</t>
  </si>
  <si>
    <t>14-00654</t>
  </si>
  <si>
    <t>14-00655</t>
  </si>
  <si>
    <t>14-00657</t>
  </si>
  <si>
    <t>14-00658</t>
  </si>
  <si>
    <t>14-00659</t>
  </si>
  <si>
    <t>14-00660</t>
  </si>
  <si>
    <t>14-00661</t>
  </si>
  <si>
    <t>14-00686</t>
  </si>
  <si>
    <t>14-00687</t>
  </si>
  <si>
    <t>14-00688</t>
  </si>
  <si>
    <t>14-00689</t>
  </si>
  <si>
    <t>14-00690</t>
  </si>
  <si>
    <t>14-00691</t>
  </si>
  <si>
    <t>14-00692</t>
  </si>
  <si>
    <t>14-00693</t>
  </si>
  <si>
    <t>14-00694</t>
  </si>
  <si>
    <t>14-00695</t>
  </si>
  <si>
    <t>14-00696</t>
  </si>
  <si>
    <t>14-00697</t>
  </si>
  <si>
    <t>14-00698</t>
  </si>
  <si>
    <t>14-00699</t>
  </si>
  <si>
    <t>14-00700</t>
  </si>
  <si>
    <t>14-00701</t>
  </si>
  <si>
    <t>14-00702</t>
  </si>
  <si>
    <t>14-00703</t>
  </si>
  <si>
    <t>14-00704</t>
  </si>
  <si>
    <t>14-00705</t>
  </si>
  <si>
    <t>14-00706</t>
  </si>
  <si>
    <t>14-00707</t>
  </si>
  <si>
    <t>14-00708</t>
  </si>
  <si>
    <t>14-00709</t>
  </si>
  <si>
    <t>14-00710</t>
  </si>
  <si>
    <t>14-00711</t>
  </si>
  <si>
    <t>14-00712</t>
  </si>
  <si>
    <t>14-00713</t>
  </si>
  <si>
    <t>14-00714</t>
  </si>
  <si>
    <t>14-00715</t>
  </si>
  <si>
    <t>14-00716</t>
  </si>
  <si>
    <t>14-00718</t>
  </si>
  <si>
    <t>14-00719</t>
  </si>
  <si>
    <t>14-00720</t>
  </si>
  <si>
    <t>14-00721</t>
  </si>
  <si>
    <t>14-00722</t>
  </si>
  <si>
    <t>14-00723</t>
  </si>
  <si>
    <t>14-00724</t>
  </si>
  <si>
    <t>14-00725</t>
  </si>
  <si>
    <t>14-00726</t>
  </si>
  <si>
    <t>14-00727</t>
  </si>
  <si>
    <t>14-00728</t>
  </si>
  <si>
    <t>14-00729</t>
  </si>
  <si>
    <t>14-00730</t>
  </si>
  <si>
    <t>14-00731</t>
  </si>
  <si>
    <t>14-00733</t>
  </si>
  <si>
    <t>14-00734</t>
  </si>
  <si>
    <t>14-00735</t>
  </si>
  <si>
    <t>14-00736</t>
  </si>
  <si>
    <t>14-00737</t>
  </si>
  <si>
    <t>14-00738</t>
  </si>
  <si>
    <t>14-00739</t>
  </si>
  <si>
    <t>14-00740</t>
  </si>
  <si>
    <t>14-00741</t>
  </si>
  <si>
    <t>14-00742</t>
  </si>
  <si>
    <t>14-00743</t>
  </si>
  <si>
    <t>14-00744</t>
  </si>
  <si>
    <t>14-00745</t>
  </si>
  <si>
    <t>14-00746</t>
  </si>
  <si>
    <t>14-00747</t>
  </si>
  <si>
    <t>14-00748</t>
  </si>
  <si>
    <t>14-00749</t>
  </si>
  <si>
    <t>14-00750</t>
  </si>
  <si>
    <t>14-00753</t>
  </si>
  <si>
    <t>14-00754</t>
  </si>
  <si>
    <t>14-00755</t>
  </si>
  <si>
    <t>14-00756</t>
  </si>
  <si>
    <t>14-00763</t>
  </si>
  <si>
    <t>14-00764</t>
  </si>
  <si>
    <t>14-00765</t>
  </si>
  <si>
    <t>14-00766</t>
  </si>
  <si>
    <t>14-00767</t>
  </si>
  <si>
    <t>14-00768</t>
  </si>
  <si>
    <t>14-00769</t>
  </si>
  <si>
    <t>14-00770</t>
  </si>
  <si>
    <t>14-00771</t>
  </si>
  <si>
    <t>14-00772</t>
  </si>
  <si>
    <t>14-00773</t>
  </si>
  <si>
    <t>14-00774</t>
  </si>
  <si>
    <t>14-00775</t>
  </si>
  <si>
    <t>14-00776</t>
  </si>
  <si>
    <t>14-00777</t>
  </si>
  <si>
    <t>14-00778</t>
  </si>
  <si>
    <t>14-00779</t>
  </si>
  <si>
    <t>14-00780</t>
  </si>
  <si>
    <t>14-00781</t>
  </si>
  <si>
    <t>14-00782</t>
  </si>
  <si>
    <t>14-00783</t>
  </si>
  <si>
    <t>14-00784</t>
  </si>
  <si>
    <t>14-00785</t>
  </si>
  <si>
    <t>14-00786</t>
  </si>
  <si>
    <t>14-00787</t>
  </si>
  <si>
    <t>14-00788</t>
  </si>
  <si>
    <t>14-00789</t>
  </si>
  <si>
    <t>14-00790</t>
  </si>
  <si>
    <t>14-00791</t>
  </si>
  <si>
    <t>14-00792</t>
  </si>
  <si>
    <t>14-00793</t>
  </si>
  <si>
    <t>14-00794</t>
  </si>
  <si>
    <t>14-00795</t>
  </si>
  <si>
    <t>14-00796</t>
  </si>
  <si>
    <t>14-00797</t>
  </si>
  <si>
    <t>14-00798</t>
  </si>
  <si>
    <t>14-00799</t>
  </si>
  <si>
    <t>14-00800</t>
  </si>
  <si>
    <t>14-00801</t>
  </si>
  <si>
    <t>14-00802</t>
  </si>
  <si>
    <t>14-00803</t>
  </si>
  <si>
    <t>14-00804</t>
  </si>
  <si>
    <t>14-00805</t>
  </si>
  <si>
    <t>14-00806</t>
  </si>
  <si>
    <t>14-00807</t>
  </si>
  <si>
    <t>14-00808</t>
  </si>
  <si>
    <t>14-00809</t>
  </si>
  <si>
    <t>14-00810</t>
  </si>
  <si>
    <t>14-00811</t>
  </si>
  <si>
    <t>14-00812</t>
  </si>
  <si>
    <t>14-00813</t>
  </si>
  <si>
    <t>14-00814</t>
  </si>
  <si>
    <t>14-00815</t>
  </si>
  <si>
    <t>14-00816</t>
  </si>
  <si>
    <t>14-00817</t>
  </si>
  <si>
    <t>14-00818</t>
  </si>
  <si>
    <t>14-00819</t>
  </si>
  <si>
    <t>14-00820</t>
  </si>
  <si>
    <t>14-00821</t>
  </si>
  <si>
    <t>14-00822</t>
  </si>
  <si>
    <t>14-00823</t>
  </si>
  <si>
    <t>14-00824</t>
  </si>
  <si>
    <t>14-00825</t>
  </si>
  <si>
    <t>14-00826</t>
  </si>
  <si>
    <t>14-00827</t>
  </si>
  <si>
    <t>14-00828</t>
  </si>
  <si>
    <t>14-00829</t>
  </si>
  <si>
    <t>14-00830</t>
  </si>
  <si>
    <t>14-00831</t>
  </si>
  <si>
    <t>14-00832</t>
  </si>
  <si>
    <t>14-00833</t>
  </si>
  <si>
    <t>14-00834</t>
  </si>
  <si>
    <t>14-00835</t>
  </si>
  <si>
    <t>14-00836</t>
  </si>
  <si>
    <t>14-00837</t>
  </si>
  <si>
    <t>14-00838</t>
  </si>
  <si>
    <t>14-00839</t>
  </si>
  <si>
    <t>14-00840</t>
  </si>
  <si>
    <t>14-00841</t>
  </si>
  <si>
    <t>14-00842</t>
  </si>
  <si>
    <t>14-00843</t>
  </si>
  <si>
    <t>14-00844</t>
  </si>
  <si>
    <t>14-00845</t>
  </si>
  <si>
    <t>14-00846</t>
  </si>
  <si>
    <t>14-00847</t>
  </si>
  <si>
    <t>14-00848</t>
  </si>
  <si>
    <t>14-00849</t>
  </si>
  <si>
    <t>14-00850</t>
  </si>
  <si>
    <t>14-00851</t>
  </si>
  <si>
    <t>14-00852</t>
  </si>
  <si>
    <t>14-00853</t>
  </si>
  <si>
    <t>14-00854</t>
  </si>
  <si>
    <t>14-00855</t>
  </si>
  <si>
    <t>14-00856</t>
  </si>
  <si>
    <t>14-00857</t>
  </si>
  <si>
    <t>14-00858</t>
  </si>
  <si>
    <t>14-00859</t>
  </si>
  <si>
    <t>14-00860</t>
  </si>
  <si>
    <t>14-00863</t>
  </si>
  <si>
    <t>14-00864</t>
  </si>
  <si>
    <t>14-00865</t>
  </si>
  <si>
    <t>14-00866</t>
  </si>
  <si>
    <t>14-00867</t>
  </si>
  <si>
    <t>14-00868</t>
  </si>
  <si>
    <t>14-00869</t>
  </si>
  <si>
    <t>14-00870</t>
  </si>
  <si>
    <t>14-00871</t>
  </si>
  <si>
    <t>14-00872</t>
  </si>
  <si>
    <t>14-00873</t>
  </si>
  <si>
    <t>14-00874</t>
  </si>
  <si>
    <t>14-00875</t>
  </si>
  <si>
    <t>14-00876</t>
  </si>
  <si>
    <t>14-00877</t>
  </si>
  <si>
    <t>14-00878</t>
  </si>
  <si>
    <t>14-00879</t>
  </si>
  <si>
    <t>14-00880</t>
  </si>
  <si>
    <t>14-00881</t>
  </si>
  <si>
    <t>14-00882</t>
  </si>
  <si>
    <t>14-00883</t>
  </si>
  <si>
    <t>14-00884</t>
  </si>
  <si>
    <t>14-00885</t>
  </si>
  <si>
    <t>14-00886</t>
  </si>
  <si>
    <t>14-00887</t>
  </si>
  <si>
    <t>14-00890</t>
  </si>
  <si>
    <t>14-00891</t>
  </si>
  <si>
    <t>14-00892</t>
  </si>
  <si>
    <t>14-00893</t>
  </si>
  <si>
    <t>14-00894</t>
  </si>
  <si>
    <t>14-00895</t>
  </si>
  <si>
    <t>14-00896</t>
  </si>
  <si>
    <t>14-00897</t>
  </si>
  <si>
    <t>14-00898</t>
  </si>
  <si>
    <t>14-00899</t>
  </si>
  <si>
    <t>14-00900</t>
  </si>
  <si>
    <t>14-00901</t>
  </si>
  <si>
    <t>14-00902</t>
  </si>
  <si>
    <t>14-00903</t>
  </si>
  <si>
    <t>14-00904</t>
  </si>
  <si>
    <t>14-00905</t>
  </si>
  <si>
    <t>14-00906</t>
  </si>
  <si>
    <t>14-00907</t>
  </si>
  <si>
    <t>14-00908</t>
  </si>
  <si>
    <t>14-00909</t>
  </si>
  <si>
    <t>14-00910</t>
  </si>
  <si>
    <t>14-00911</t>
  </si>
  <si>
    <t>14-00912</t>
  </si>
  <si>
    <t>14-00913</t>
  </si>
  <si>
    <t>14-00914</t>
  </si>
  <si>
    <t>14-00915</t>
  </si>
  <si>
    <t>14-00916</t>
  </si>
  <si>
    <t>14-00917</t>
  </si>
  <si>
    <t>14-00918</t>
  </si>
  <si>
    <t>14-00919</t>
  </si>
  <si>
    <t>14-00920</t>
  </si>
  <si>
    <t>14-00921</t>
  </si>
  <si>
    <t>14-00922</t>
  </si>
  <si>
    <t>14-00923</t>
  </si>
  <si>
    <t>14-00924</t>
  </si>
  <si>
    <t>14-00925</t>
  </si>
  <si>
    <t>14-00926</t>
  </si>
  <si>
    <t>14-00927</t>
  </si>
  <si>
    <t>14-00928</t>
  </si>
  <si>
    <t>14-00929</t>
  </si>
  <si>
    <t>14-00930</t>
  </si>
  <si>
    <t>14-00931</t>
  </si>
  <si>
    <t>14-00932</t>
  </si>
  <si>
    <t>14-00933</t>
  </si>
  <si>
    <t>14-00934</t>
  </si>
  <si>
    <t>14-00935</t>
  </si>
  <si>
    <t>14-00936</t>
  </si>
  <si>
    <t>14-00937</t>
  </si>
  <si>
    <t>14-00938</t>
  </si>
  <si>
    <t>14-00939</t>
  </si>
  <si>
    <t>14-00940</t>
  </si>
  <si>
    <t>14-00941</t>
  </si>
  <si>
    <t>14-00942</t>
  </si>
  <si>
    <t>14-00943</t>
  </si>
  <si>
    <t>14-00944</t>
  </si>
  <si>
    <t>14-00945</t>
  </si>
  <si>
    <t>14-00946</t>
  </si>
  <si>
    <t>14-00947</t>
  </si>
  <si>
    <t>14-00948</t>
  </si>
  <si>
    <t>14-00949</t>
  </si>
  <si>
    <t>14-00950</t>
  </si>
  <si>
    <t>14-00951</t>
  </si>
  <si>
    <t>14-00952</t>
  </si>
  <si>
    <t>14-00953</t>
  </si>
  <si>
    <t>14-00954</t>
  </si>
  <si>
    <t>14-00955</t>
  </si>
  <si>
    <t>14-00956</t>
  </si>
  <si>
    <t>14-00957</t>
  </si>
  <si>
    <t>14-00958</t>
  </si>
  <si>
    <t>14-00959</t>
  </si>
  <si>
    <t>14-00960</t>
  </si>
  <si>
    <t>14-00961</t>
  </si>
  <si>
    <t>14-00962</t>
  </si>
  <si>
    <t>14-00963</t>
  </si>
  <si>
    <t>14-00964</t>
  </si>
  <si>
    <t>14-00965</t>
  </si>
  <si>
    <t>14-00966</t>
  </si>
  <si>
    <t>14-00967</t>
  </si>
  <si>
    <t>14-00968</t>
  </si>
  <si>
    <t>14-00969</t>
  </si>
  <si>
    <t>14-00970</t>
  </si>
  <si>
    <t>14-00971</t>
  </si>
  <si>
    <t>14-00972</t>
  </si>
  <si>
    <t>14-00973</t>
  </si>
  <si>
    <t>14-00974</t>
  </si>
  <si>
    <t>14-00975</t>
  </si>
  <si>
    <t>14-00976</t>
  </si>
  <si>
    <t>14-00977</t>
  </si>
  <si>
    <t>14-00978</t>
  </si>
  <si>
    <t>14-00979</t>
  </si>
  <si>
    <t>14-00980</t>
  </si>
  <si>
    <t>14-00981</t>
  </si>
  <si>
    <t>14-00982</t>
  </si>
  <si>
    <t>14-00983</t>
  </si>
  <si>
    <t>14-00984</t>
  </si>
  <si>
    <t>14-00985</t>
  </si>
  <si>
    <t>14-00986</t>
  </si>
  <si>
    <t>14-00987</t>
  </si>
  <si>
    <t>14-00988</t>
  </si>
  <si>
    <t>14-00989</t>
  </si>
  <si>
    <t>14-00990</t>
  </si>
  <si>
    <t>14-00991</t>
  </si>
  <si>
    <t>14-00992</t>
  </si>
  <si>
    <t>14-00993</t>
  </si>
  <si>
    <t>14-00994</t>
  </si>
  <si>
    <t>14-00995</t>
  </si>
  <si>
    <t>14-01002</t>
  </si>
  <si>
    <t>14-01003</t>
  </si>
  <si>
    <t>14-01004</t>
  </si>
  <si>
    <t>14-01007</t>
  </si>
  <si>
    <t>14-01008</t>
  </si>
  <si>
    <t>14-01009</t>
  </si>
  <si>
    <t>14-01010</t>
  </si>
  <si>
    <t>14-01011</t>
  </si>
  <si>
    <t>14-01012</t>
  </si>
  <si>
    <t>14-01013</t>
  </si>
  <si>
    <t>14-01014</t>
  </si>
  <si>
    <t>14-01015</t>
  </si>
  <si>
    <t>14-01016</t>
  </si>
  <si>
    <t>14-01017</t>
  </si>
  <si>
    <t>14-01018</t>
  </si>
  <si>
    <t>14-01019</t>
  </si>
  <si>
    <t>14-01020</t>
  </si>
  <si>
    <t>14-01022</t>
  </si>
  <si>
    <t>14-01023</t>
  </si>
  <si>
    <t>14-01024</t>
  </si>
  <si>
    <t>14-01025</t>
  </si>
  <si>
    <t>14-01026</t>
  </si>
  <si>
    <t>14-01027</t>
  </si>
  <si>
    <t>14-01028</t>
  </si>
  <si>
    <t>14-01029</t>
  </si>
  <si>
    <t>14-01030</t>
  </si>
  <si>
    <t>14-01031</t>
  </si>
  <si>
    <t>14-01032</t>
  </si>
  <si>
    <t>14-01033</t>
  </si>
  <si>
    <t>14-01034</t>
  </si>
  <si>
    <t>14-01035</t>
  </si>
  <si>
    <t>14-01036</t>
  </si>
  <si>
    <t>14-01037</t>
  </si>
  <si>
    <t>14-01038</t>
  </si>
  <si>
    <t>14-01039</t>
  </si>
  <si>
    <t>14-01040</t>
  </si>
  <si>
    <t>14-01041</t>
  </si>
  <si>
    <t>14-01042</t>
  </si>
  <si>
    <t>14-01043</t>
  </si>
  <si>
    <t>14-01044</t>
  </si>
  <si>
    <t>14-01045</t>
  </si>
  <si>
    <t>14-01046</t>
  </si>
  <si>
    <t>14-01047</t>
  </si>
  <si>
    <t>14-01048</t>
  </si>
  <si>
    <t>14-01049</t>
  </si>
  <si>
    <t>14-01050</t>
  </si>
  <si>
    <t>14-01051</t>
  </si>
  <si>
    <t>14-01052</t>
  </si>
  <si>
    <t>14-01053</t>
  </si>
  <si>
    <t>14-01054</t>
  </si>
  <si>
    <t>14-01055</t>
  </si>
  <si>
    <t>14-01056</t>
  </si>
  <si>
    <t>14-01057</t>
  </si>
  <si>
    <t>14-01058</t>
  </si>
  <si>
    <t>14-01059</t>
  </si>
  <si>
    <t>14-01060</t>
  </si>
  <si>
    <t>14-01061</t>
  </si>
  <si>
    <t>14-01062</t>
  </si>
  <si>
    <t>14-01063</t>
  </si>
  <si>
    <t>14-01064</t>
  </si>
  <si>
    <t>14-01065</t>
  </si>
  <si>
    <t>14-01066</t>
  </si>
  <si>
    <t>14-01067</t>
  </si>
  <si>
    <t>14-01068</t>
  </si>
  <si>
    <t>14-01069</t>
  </si>
  <si>
    <t>14-01070</t>
  </si>
  <si>
    <t>14-01071</t>
  </si>
  <si>
    <t>14-01072</t>
  </si>
  <si>
    <t>14-01073</t>
  </si>
  <si>
    <t>14-01074</t>
  </si>
  <si>
    <t>14-01075</t>
  </si>
  <si>
    <t>14-01076</t>
  </si>
  <si>
    <t>14-01077</t>
  </si>
  <si>
    <t>14-01078</t>
  </si>
  <si>
    <t>14-01079</t>
  </si>
  <si>
    <t>14-01080</t>
  </si>
  <si>
    <t>14-01081</t>
  </si>
  <si>
    <t>14-01082</t>
  </si>
  <si>
    <t>14-01083</t>
  </si>
  <si>
    <t>14-01084</t>
  </si>
  <si>
    <t>14-01085</t>
  </si>
  <si>
    <t>14-01086</t>
  </si>
  <si>
    <t>14-01087</t>
  </si>
  <si>
    <t>14-01088</t>
  </si>
  <si>
    <t>14-01089</t>
  </si>
  <si>
    <t>14-01090</t>
  </si>
  <si>
    <t>14-01091</t>
  </si>
  <si>
    <t>14-01092</t>
  </si>
  <si>
    <t>14-01093</t>
  </si>
  <si>
    <t>14-01094</t>
  </si>
  <si>
    <t>14-01095</t>
  </si>
  <si>
    <t>14-01096</t>
  </si>
  <si>
    <t>14-01097</t>
  </si>
  <si>
    <t>14-01098</t>
  </si>
  <si>
    <t>14-01099</t>
  </si>
  <si>
    <t>14-01100</t>
  </si>
  <si>
    <t>14-01101</t>
  </si>
  <si>
    <t>14-01102</t>
  </si>
  <si>
    <t>14-01103</t>
  </si>
  <si>
    <t>14-01104</t>
  </si>
  <si>
    <t>14-01105</t>
  </si>
  <si>
    <t>14-01106</t>
  </si>
  <si>
    <t>14-01107</t>
  </si>
  <si>
    <t>14-01108</t>
  </si>
  <si>
    <t>14-01109</t>
  </si>
  <si>
    <t>14-01110</t>
  </si>
  <si>
    <t>14-01111</t>
  </si>
  <si>
    <t>14-01112</t>
  </si>
  <si>
    <t>14-01113</t>
  </si>
  <si>
    <t>14-01114</t>
  </si>
  <si>
    <t>14-01115</t>
  </si>
  <si>
    <t>14-01116</t>
  </si>
  <si>
    <t>14-01117</t>
  </si>
  <si>
    <t>14-01118</t>
  </si>
  <si>
    <t>14-01119</t>
  </si>
  <si>
    <t>14-01120</t>
  </si>
  <si>
    <t>14-01121</t>
  </si>
  <si>
    <t>14-01122</t>
  </si>
  <si>
    <t>14-01123</t>
  </si>
  <si>
    <t>14-01124</t>
  </si>
  <si>
    <t>14-01125</t>
  </si>
  <si>
    <t>14-01126</t>
  </si>
  <si>
    <t>14-01127</t>
  </si>
  <si>
    <t>14-01128</t>
  </si>
  <si>
    <t>14-01129</t>
  </si>
  <si>
    <t>14-01130</t>
  </si>
  <si>
    <t>14-01131</t>
  </si>
  <si>
    <t>14-01132</t>
  </si>
  <si>
    <t>14-01133</t>
  </si>
  <si>
    <t>14-01134</t>
  </si>
  <si>
    <t>14-01135</t>
  </si>
  <si>
    <t>14-01136</t>
  </si>
  <si>
    <t>14-01137</t>
  </si>
  <si>
    <t>14-01138</t>
  </si>
  <si>
    <t>14-01139</t>
  </si>
  <si>
    <t>14-01140</t>
  </si>
  <si>
    <t>14-01141</t>
  </si>
  <si>
    <t>14-01142</t>
  </si>
  <si>
    <t>14-01143</t>
  </si>
  <si>
    <t>14-01144</t>
  </si>
  <si>
    <t>14-01145</t>
  </si>
  <si>
    <t>14-01146</t>
  </si>
  <si>
    <t>14-01147</t>
  </si>
  <si>
    <t>14-01148</t>
  </si>
  <si>
    <t>14-01149</t>
  </si>
  <si>
    <t>14-01150</t>
  </si>
  <si>
    <t>14-01151</t>
  </si>
  <si>
    <t>14-01152</t>
  </si>
  <si>
    <t>14-01153</t>
  </si>
  <si>
    <t>14-01154</t>
  </si>
  <si>
    <t>14-01155</t>
  </si>
  <si>
    <t>14-01156</t>
  </si>
  <si>
    <t>14-01157</t>
  </si>
  <si>
    <t>14-01158</t>
  </si>
  <si>
    <t>14-01159</t>
  </si>
  <si>
    <t>14-01161</t>
  </si>
  <si>
    <t>14-01162</t>
  </si>
  <si>
    <t>14-01163</t>
  </si>
  <si>
    <t>14-01164</t>
  </si>
  <si>
    <t>14-01165</t>
  </si>
  <si>
    <t>14-01166</t>
  </si>
  <si>
    <t>14-01167</t>
  </si>
  <si>
    <t>14-01168</t>
  </si>
  <si>
    <t>14-01169</t>
  </si>
  <si>
    <t>14-01170</t>
  </si>
  <si>
    <t>14-01171</t>
  </si>
  <si>
    <t>14-01172</t>
  </si>
  <si>
    <t>14-01173</t>
  </si>
  <si>
    <t>14-01174</t>
  </si>
  <si>
    <t>14-01177</t>
  </si>
  <si>
    <t>14-01178</t>
  </si>
  <si>
    <t>14-00490</t>
  </si>
  <si>
    <t>14-00491</t>
  </si>
  <si>
    <t>14-00492</t>
  </si>
  <si>
    <t>14-00493</t>
  </si>
  <si>
    <t>14-00494</t>
  </si>
  <si>
    <t>14-00585</t>
  </si>
  <si>
    <t>14-00256</t>
  </si>
  <si>
    <t>14-00257</t>
  </si>
  <si>
    <t>14-00258</t>
  </si>
  <si>
    <t>14-00259</t>
  </si>
  <si>
    <t>14-00260</t>
  </si>
  <si>
    <t>14-00261</t>
  </si>
  <si>
    <t>14-00262</t>
  </si>
  <si>
    <t>14-00263</t>
  </si>
  <si>
    <t>14-00264</t>
  </si>
  <si>
    <t>14-00265</t>
  </si>
  <si>
    <t>14-00266</t>
  </si>
  <si>
    <t>14-00267</t>
  </si>
  <si>
    <t>14-00268</t>
  </si>
  <si>
    <t>14-00269</t>
  </si>
  <si>
    <t>14-00270</t>
  </si>
  <si>
    <t>14-00271</t>
  </si>
  <si>
    <t>14-00272</t>
  </si>
  <si>
    <t>14-00273</t>
  </si>
  <si>
    <t>14-00274</t>
  </si>
  <si>
    <t>14-00275</t>
  </si>
  <si>
    <t>14-00276</t>
  </si>
  <si>
    <t>14-00277</t>
  </si>
  <si>
    <t>14-00278</t>
  </si>
  <si>
    <t>14-00279</t>
  </si>
  <si>
    <t>14-00280</t>
  </si>
  <si>
    <t>14-00281</t>
  </si>
  <si>
    <t>14-00282</t>
  </si>
  <si>
    <t>14-00283</t>
  </si>
  <si>
    <t>14-00284</t>
  </si>
  <si>
    <t>14-00285</t>
  </si>
  <si>
    <t>14-00286</t>
  </si>
  <si>
    <t>14-00287</t>
  </si>
  <si>
    <t>14-00288</t>
  </si>
  <si>
    <t>14-00289</t>
  </si>
  <si>
    <t>14-00290</t>
  </si>
  <si>
    <t>14-00291</t>
  </si>
  <si>
    <t>14-00586</t>
  </si>
  <si>
    <t>14-00614</t>
  </si>
  <si>
    <t>14-00620</t>
  </si>
  <si>
    <t>14-00625</t>
  </si>
  <si>
    <t>14-00662</t>
  </si>
  <si>
    <t>14-00663</t>
  </si>
  <si>
    <t>14-00664</t>
  </si>
  <si>
    <t>14-00665</t>
  </si>
  <si>
    <t>14-00666</t>
  </si>
  <si>
    <t>14-00667</t>
  </si>
  <si>
    <t>14-00668</t>
  </si>
  <si>
    <t>14-00669</t>
  </si>
  <si>
    <t>14-00670</t>
  </si>
  <si>
    <t>14-00671</t>
  </si>
  <si>
    <t>14-00672</t>
  </si>
  <si>
    <t>14-00673</t>
  </si>
  <si>
    <t>14-00674</t>
  </si>
  <si>
    <t>14-00675</t>
  </si>
  <si>
    <t>14-00676</t>
  </si>
  <si>
    <t>14-00677</t>
  </si>
  <si>
    <t>14-00678</t>
  </si>
  <si>
    <t>14-00679</t>
  </si>
  <si>
    <t>14-00680</t>
  </si>
  <si>
    <t>14-00681</t>
  </si>
  <si>
    <t>14-00682</t>
  </si>
  <si>
    <t>14-00888</t>
  </si>
  <si>
    <t>14-00889</t>
  </si>
  <si>
    <t>14-00292</t>
  </si>
  <si>
    <t>14-00293</t>
  </si>
  <si>
    <t>14-00294</t>
  </si>
  <si>
    <t>14-00295</t>
  </si>
  <si>
    <t>14-00296</t>
  </si>
  <si>
    <t>14-00297</t>
  </si>
  <si>
    <t>14-00298</t>
  </si>
  <si>
    <t>14-00299</t>
  </si>
  <si>
    <t>14-00300</t>
  </si>
  <si>
    <t>14-00301</t>
  </si>
  <si>
    <t>14-00302</t>
  </si>
  <si>
    <t>14-00303</t>
  </si>
  <si>
    <t>14-00304</t>
  </si>
  <si>
    <t>14-00305</t>
  </si>
  <si>
    <t>14-00306</t>
  </si>
  <si>
    <t>14-00307</t>
  </si>
  <si>
    <t>14-00308</t>
  </si>
  <si>
    <t>14-00309</t>
  </si>
  <si>
    <t>14-00310</t>
  </si>
  <si>
    <t>14-00311</t>
  </si>
  <si>
    <t>14-00312</t>
  </si>
  <si>
    <t>14-00313</t>
  </si>
  <si>
    <t>14-00314</t>
  </si>
  <si>
    <t>14-00315</t>
  </si>
  <si>
    <t>14-00316</t>
  </si>
  <si>
    <t>14-00317</t>
  </si>
  <si>
    <t>14-00318</t>
  </si>
  <si>
    <t>14-00319</t>
  </si>
  <si>
    <t>14-00320</t>
  </si>
  <si>
    <t>14-00321</t>
  </si>
  <si>
    <t>14-00322</t>
  </si>
  <si>
    <t>14-00323</t>
  </si>
  <si>
    <t>14-00324</t>
  </si>
  <si>
    <t>14-00325</t>
  </si>
  <si>
    <t>14-00326</t>
  </si>
  <si>
    <t>14-00327</t>
  </si>
  <si>
    <t>14-00328</t>
  </si>
  <si>
    <t>14-00329</t>
  </si>
  <si>
    <t>14-00330</t>
  </si>
  <si>
    <t>14-00331</t>
  </si>
  <si>
    <t>14-00332</t>
  </si>
  <si>
    <t>14-00333</t>
  </si>
  <si>
    <t>14-00334</t>
  </si>
  <si>
    <t>14-00335</t>
  </si>
  <si>
    <t>14-00336</t>
  </si>
  <si>
    <t>14-00337</t>
  </si>
  <si>
    <t>14-00338</t>
  </si>
  <si>
    <t>14-00339</t>
  </si>
  <si>
    <t>14-00340</t>
  </si>
  <si>
    <t>14-00341</t>
  </si>
  <si>
    <t>14-00342</t>
  </si>
  <si>
    <t>14-00343</t>
  </si>
  <si>
    <t>14-00344</t>
  </si>
  <si>
    <t>14-00345</t>
  </si>
  <si>
    <t>14-00346</t>
  </si>
  <si>
    <t>14-00347</t>
  </si>
  <si>
    <t>14-00348</t>
  </si>
  <si>
    <t>14-00349</t>
  </si>
  <si>
    <t>14-00350</t>
  </si>
  <si>
    <t>14-00351</t>
  </si>
  <si>
    <t>14-00352</t>
  </si>
  <si>
    <t>14-00353</t>
  </si>
  <si>
    <t>14-00354</t>
  </si>
  <si>
    <t>14-00355</t>
  </si>
  <si>
    <t>14-00356</t>
  </si>
  <si>
    <t>14-00357</t>
  </si>
  <si>
    <t>14-00358</t>
  </si>
  <si>
    <t>14-00359</t>
  </si>
  <si>
    <t>14-00360</t>
  </si>
  <si>
    <t>14-00361</t>
  </si>
  <si>
    <t>14-00362</t>
  </si>
  <si>
    <t>14-00363</t>
  </si>
  <si>
    <t>14-00364</t>
  </si>
  <si>
    <t>14-00365</t>
  </si>
  <si>
    <t>14-00366</t>
  </si>
  <si>
    <t>14-00367</t>
  </si>
  <si>
    <t>14-00368</t>
  </si>
  <si>
    <t>14-00369</t>
  </si>
  <si>
    <t>14-00370</t>
  </si>
  <si>
    <t>14-00371</t>
  </si>
  <si>
    <t>14-00372</t>
  </si>
  <si>
    <t>14-00373</t>
  </si>
  <si>
    <t>14-00374</t>
  </si>
  <si>
    <t>14-00375</t>
  </si>
  <si>
    <t>14-00376</t>
  </si>
  <si>
    <t>14-00377</t>
  </si>
  <si>
    <t>14-00378</t>
  </si>
  <si>
    <t>14-00379</t>
  </si>
  <si>
    <t>14-00380</t>
  </si>
  <si>
    <t>14-00381</t>
  </si>
  <si>
    <t>14-00382</t>
  </si>
  <si>
    <t>14-00383</t>
  </si>
  <si>
    <t>14-00384</t>
  </si>
  <si>
    <t>14-00385</t>
  </si>
  <si>
    <t>14-00386</t>
  </si>
  <si>
    <t>14-00387</t>
  </si>
  <si>
    <t>14-00388</t>
  </si>
  <si>
    <t>14-00389</t>
  </si>
  <si>
    <t>14-00390</t>
  </si>
  <si>
    <t>14-00391</t>
  </si>
  <si>
    <t>14-00392</t>
  </si>
  <si>
    <t>14-00393</t>
  </si>
  <si>
    <t>14-00394</t>
  </si>
  <si>
    <t>14-00395</t>
  </si>
  <si>
    <t>14-00396</t>
  </si>
  <si>
    <t>14-00397</t>
  </si>
  <si>
    <t>14-00398</t>
  </si>
  <si>
    <t>14-00399</t>
  </si>
  <si>
    <t>14-00400</t>
  </si>
  <si>
    <t>14-00401</t>
  </si>
  <si>
    <t>14-00402</t>
  </si>
  <si>
    <t>14-00403</t>
  </si>
  <si>
    <t>14-00404</t>
  </si>
  <si>
    <t>14-00406</t>
  </si>
  <si>
    <t>14-00407</t>
  </si>
  <si>
    <t>14-00408</t>
  </si>
  <si>
    <t>14-00409</t>
  </si>
  <si>
    <t>14-00410</t>
  </si>
  <si>
    <t>14-00411</t>
  </si>
  <si>
    <t>14-00412</t>
  </si>
  <si>
    <t>14-00413</t>
  </si>
  <si>
    <t>14-00414</t>
  </si>
  <si>
    <t>14-00415</t>
  </si>
  <si>
    <t>14-00416</t>
  </si>
  <si>
    <t>14-00417</t>
  </si>
  <si>
    <t>14-00418</t>
  </si>
  <si>
    <t>14-00419</t>
  </si>
  <si>
    <t>14-00420</t>
  </si>
  <si>
    <t>14-00421</t>
  </si>
  <si>
    <t>14-00422</t>
  </si>
  <si>
    <t>14-00423</t>
  </si>
  <si>
    <t>14-00424</t>
  </si>
  <si>
    <t>14-00425</t>
  </si>
  <si>
    <t>14-00426</t>
  </si>
  <si>
    <t>14-00427</t>
  </si>
  <si>
    <t>14-00428</t>
  </si>
  <si>
    <t>14-00429</t>
  </si>
  <si>
    <t>14-00430</t>
  </si>
  <si>
    <t>14-00431</t>
  </si>
  <si>
    <t>14-00432</t>
  </si>
  <si>
    <t>14-00433</t>
  </si>
  <si>
    <t>14-00434</t>
  </si>
  <si>
    <t>14-00435</t>
  </si>
  <si>
    <t>14-00436</t>
  </si>
  <si>
    <t>14-00437</t>
  </si>
  <si>
    <t>14-00438</t>
  </si>
  <si>
    <t>14-00439</t>
  </si>
  <si>
    <t>14-00440</t>
  </si>
  <si>
    <t>14-00441</t>
  </si>
  <si>
    <t>14-00442</t>
  </si>
  <si>
    <t>14-00443</t>
  </si>
  <si>
    <t>14-00444</t>
  </si>
  <si>
    <t>14-00445</t>
  </si>
  <si>
    <t>14-00446</t>
  </si>
  <si>
    <t>14-00447</t>
  </si>
  <si>
    <t>14-00448</t>
  </si>
  <si>
    <t>14-00449</t>
  </si>
  <si>
    <t>14-00450</t>
  </si>
  <si>
    <t>14-00451</t>
  </si>
  <si>
    <t>14-00452</t>
  </si>
  <si>
    <t>14-00453</t>
  </si>
  <si>
    <t>14-00454</t>
  </si>
  <si>
    <t>14-00455</t>
  </si>
  <si>
    <t>14-00456</t>
  </si>
  <si>
    <t>14-00457</t>
  </si>
  <si>
    <t>14-00458</t>
  </si>
  <si>
    <t>14-00459</t>
  </si>
  <si>
    <t>14-00460</t>
  </si>
  <si>
    <t>14-00461</t>
  </si>
  <si>
    <t>14-00462</t>
  </si>
  <si>
    <t>14-00463</t>
  </si>
  <si>
    <t>14-00464</t>
  </si>
  <si>
    <t>14-00465</t>
  </si>
  <si>
    <t>14-00466</t>
  </si>
  <si>
    <t>14-00467</t>
  </si>
  <si>
    <t>14-00468</t>
  </si>
  <si>
    <t>14-00469</t>
  </si>
  <si>
    <t>14-00470</t>
  </si>
  <si>
    <t>14-00471</t>
  </si>
  <si>
    <t>14-00472</t>
  </si>
  <si>
    <t>14-00473</t>
  </si>
  <si>
    <t>14-00474</t>
  </si>
  <si>
    <t>14-00475</t>
  </si>
  <si>
    <t>14-00476</t>
  </si>
  <si>
    <t>14-00477</t>
  </si>
  <si>
    <t>14-00478</t>
  </si>
  <si>
    <t>14-00479</t>
  </si>
  <si>
    <t>14-00480</t>
  </si>
  <si>
    <t>14-00481</t>
  </si>
  <si>
    <t>14-00482</t>
  </si>
  <si>
    <t>14-00483</t>
  </si>
  <si>
    <t>14-00484</t>
  </si>
  <si>
    <t>14-00485</t>
  </si>
  <si>
    <t>14-00486</t>
  </si>
  <si>
    <t>14-00487</t>
  </si>
  <si>
    <t>14-00488</t>
  </si>
  <si>
    <t>14-00489</t>
  </si>
  <si>
    <t>14-00495</t>
  </si>
  <si>
    <t>14-00496</t>
  </si>
  <si>
    <t>14-00497</t>
  </si>
  <si>
    <t>14-00498</t>
  </si>
  <si>
    <t>14-00499</t>
  </si>
  <si>
    <t>14-00500</t>
  </si>
  <si>
    <t>14-00501</t>
  </si>
  <si>
    <t>14-00502</t>
  </si>
  <si>
    <t>14-00503</t>
  </si>
  <si>
    <t>14-00504</t>
  </si>
  <si>
    <t>14-00505</t>
  </si>
  <si>
    <t>14-00506</t>
  </si>
  <si>
    <t>14-00507</t>
  </si>
  <si>
    <t>14-00508</t>
  </si>
  <si>
    <t>14-00509</t>
  </si>
  <si>
    <t>14-00510</t>
  </si>
  <si>
    <t>14-00511</t>
  </si>
  <si>
    <t>14-00512</t>
  </si>
  <si>
    <t>14-00514</t>
  </si>
  <si>
    <t>14-00515</t>
  </si>
  <si>
    <t>14-00516</t>
  </si>
  <si>
    <t>14-00517</t>
  </si>
  <si>
    <t>14-00518</t>
  </si>
  <si>
    <t>14-00520</t>
  </si>
  <si>
    <t>14-00521</t>
  </si>
  <si>
    <t>14-00522</t>
  </si>
  <si>
    <t>14-00523</t>
  </si>
  <si>
    <t>14-00524</t>
  </si>
  <si>
    <t>14-00525</t>
  </si>
  <si>
    <t>14-00526</t>
  </si>
  <si>
    <t>14-00527</t>
  </si>
  <si>
    <t>14-00528</t>
  </si>
  <si>
    <t>14-00532</t>
  </si>
  <si>
    <t>14-00533</t>
  </si>
  <si>
    <t>14-00534</t>
  </si>
  <si>
    <t>14-00535</t>
  </si>
  <si>
    <t>14-00540</t>
  </si>
  <si>
    <t>14-00541</t>
  </si>
  <si>
    <t>14-00543</t>
  </si>
  <si>
    <t>14-00546</t>
  </si>
  <si>
    <t>14-00547</t>
  </si>
  <si>
    <t>14-00548</t>
  </si>
  <si>
    <t>14-00549</t>
  </si>
  <si>
    <t>14-00550</t>
  </si>
  <si>
    <t>14-00551</t>
  </si>
  <si>
    <t>14-00554</t>
  </si>
  <si>
    <t>14-00555</t>
  </si>
  <si>
    <t>14-00556</t>
  </si>
  <si>
    <t>14-00557</t>
  </si>
  <si>
    <t>14-00558</t>
  </si>
  <si>
    <t>14-00559</t>
  </si>
  <si>
    <t>14-00560</t>
  </si>
  <si>
    <t>14-00561</t>
  </si>
  <si>
    <t>14-00562</t>
  </si>
  <si>
    <t>14-00563</t>
  </si>
  <si>
    <t>14-00564</t>
  </si>
  <si>
    <t>14-00565</t>
  </si>
  <si>
    <t>14-00566</t>
  </si>
  <si>
    <t>14-00567</t>
  </si>
  <si>
    <t>14-00568</t>
  </si>
  <si>
    <t>14-00569</t>
  </si>
  <si>
    <t>14-00570</t>
  </si>
  <si>
    <t>14-00571</t>
  </si>
  <si>
    <t>14-00572</t>
  </si>
  <si>
    <t>14-00578</t>
  </si>
  <si>
    <t>14-00579</t>
  </si>
  <si>
    <t>14-00580</t>
  </si>
  <si>
    <t>14-00581</t>
  </si>
  <si>
    <t>14-00582</t>
  </si>
  <si>
    <t>14-00583</t>
  </si>
  <si>
    <t>14-00584</t>
  </si>
  <si>
    <t>14-00587</t>
  </si>
  <si>
    <t>14-00588</t>
  </si>
  <si>
    <t>14-00589</t>
  </si>
  <si>
    <t>14-00590</t>
  </si>
  <si>
    <t>14-00591</t>
  </si>
  <si>
    <t>14-00592</t>
  </si>
  <si>
    <t>14-00593</t>
  </si>
  <si>
    <t>14-00594</t>
  </si>
  <si>
    <t>14-00595</t>
  </si>
  <si>
    <t>14-00596</t>
  </si>
  <si>
    <t>14-00597</t>
  </si>
  <si>
    <t>14-00599</t>
  </si>
  <si>
    <t>14-00613</t>
  </si>
  <si>
    <t>14-00619</t>
  </si>
  <si>
    <t>14-00621</t>
  </si>
  <si>
    <t>14-00622</t>
  </si>
  <si>
    <t>14-00626</t>
  </si>
  <si>
    <t>14-00632</t>
  </si>
  <si>
    <t>14-00637</t>
  </si>
  <si>
    <t>14-00638</t>
  </si>
  <si>
    <t>14-00641</t>
  </si>
  <si>
    <t>14-00642</t>
  </si>
  <si>
    <t>14-00643</t>
  </si>
  <si>
    <t>14-00644</t>
  </si>
  <si>
    <t>14-00645</t>
  </si>
  <si>
    <t>14-00646</t>
  </si>
  <si>
    <t>14-00647</t>
  </si>
  <si>
    <t>14-00649</t>
  </si>
  <si>
    <t>14-00656</t>
  </si>
  <si>
    <t>14-00684</t>
  </si>
  <si>
    <t>14-00685</t>
  </si>
  <si>
    <t>14-00717</t>
  </si>
  <si>
    <t>14-00732</t>
  </si>
  <si>
    <t>14-00751</t>
  </si>
  <si>
    <t>14-00752</t>
  </si>
  <si>
    <t>14-00757</t>
  </si>
  <si>
    <t>14-00758</t>
  </si>
  <si>
    <t>14-00759</t>
  </si>
  <si>
    <t>14-00760</t>
  </si>
  <si>
    <t>14-00761</t>
  </si>
  <si>
    <t>14-00762</t>
  </si>
  <si>
    <t>14-00861</t>
  </si>
  <si>
    <t>14-00862</t>
  </si>
  <si>
    <t>14-00996</t>
  </si>
  <si>
    <t>14-00997</t>
  </si>
  <si>
    <t>14-00998</t>
  </si>
  <si>
    <t>14-00999</t>
  </si>
  <si>
    <t>14-01000</t>
  </si>
  <si>
    <t>14-01001</t>
  </si>
  <si>
    <t>14-01005</t>
  </si>
  <si>
    <t>14-01006</t>
  </si>
  <si>
    <t>14-01160</t>
  </si>
  <si>
    <t>14-01175</t>
  </si>
  <si>
    <t>14-01176</t>
  </si>
  <si>
    <t>14-01179</t>
  </si>
  <si>
    <t>14-01185</t>
  </si>
  <si>
    <t>14-00529</t>
  </si>
  <si>
    <t>16-00006</t>
  </si>
  <si>
    <t>16-00007</t>
  </si>
  <si>
    <t>16-00008</t>
  </si>
  <si>
    <t>16-00009</t>
  </si>
  <si>
    <t>16-00010</t>
  </si>
  <si>
    <t>16-00004</t>
  </si>
  <si>
    <t>ΜΙΚΤΗ ΑΞΙΑ (ΚΟΣΤΟΣ Ή ΑΝΑΠΡΟΣΑΡΜΟΣΜΕΝΗ) ΔΙΑΜΟΡΦΩΣΕΩΝ ΓΗΣ ΑΓΟΡΕΣ ΑΝΕΥ Φ.Π.Α.</t>
  </si>
  <si>
    <t>ΕΞΟΔΑ ΚΤΗΣΗΣ ΑΚΙΝΗΤΟΥ ΚΕΡΚΥΡΑΣ ΑΝΕΥ ΦΠΑ</t>
  </si>
  <si>
    <t>ΜΙΚΤΗ ΑΞΙΑ (ΚΟΣΤΟΣ Ή ΑΝΑΠΡΟΣΑΡΜΟΣΜΕΝΗ) ΚΤΗΡΙΩΝ - ΤΕΧΝΙΚΩΝ ΕΡΓΩΝ ΑΓΟΡΕΣ ΑΝΕΥ ΦΠΑ</t>
  </si>
  <si>
    <t>ΕΞΟΔΑ ΚΤΗΣΗΣ ΑΚΙΝΗΤΟΥ ΚΕΡΚΥΡΑΣ (ΥΠΗΡΕΣΙΕΣ ΣΥΝΤΑΞΗΣ ΣΥΜΒΟΛΑΙΟΥ ΑΓΟΡΑΣ)</t>
  </si>
  <si>
    <t>ΠΙΣΙΝΑ ΠΡΟΚΑΤ 6.00Χ3.00</t>
  </si>
  <si>
    <t>ΕΡΓΑΣΙΕΣ ΕΠΙ ΑΚΙΝΗΤΟΥ</t>
  </si>
  <si>
    <t>ΠΟΛΥΘΡΟΝΑ ΦΩΛΙΑ ALLEGRA HΜΕΤ5764 ΜΕΤE WICKER ΣΕ ΜΠΕΖ ΑΠΟΧΡΩΣΗ 110Χ85Χ148εκ,  Barcode: ΗΜ5764</t>
  </si>
  <si>
    <t>ΜΠΟΥΦΕΣ ΜΕΤILANO ΚΑΦΕ—ΜΑΥΡΟΣ ΞΥΛΟ—ΜΕΤΑΛΛΟ 180Χ55Χ85εκ 1*9</t>
  </si>
  <si>
    <t>ΝΤΟΥΛΑΠΑ ΜΕΛΑΜΙΝΗΣ (220Χ130)</t>
  </si>
  <si>
    <t>ΝΤΟΥΛΑΠΑ ΜΕΛΑΜΙΝΗΣ (220Χ180)</t>
  </si>
  <si>
    <t>ΝΤΟΥΛΑΠΑ ΜΕΛΑΜΙΝΗΣ (220Χ220)</t>
  </si>
  <si>
    <t>ΝΤΟΥΛΑΠΑ ΜΕΛΑΜΙΝΗΣ 220Χ160)</t>
  </si>
  <si>
    <t>ΝΤΟΥΛΑΠΑ ΜΕΛΑΜΙΝΗΣ 220Χ260)</t>
  </si>
  <si>
    <t>ΤΡΑΠΕΖΙ 0,80Χ0,80</t>
  </si>
  <si>
    <t>ΡΟΤΟΝΤΑ Φ 100</t>
  </si>
  <si>
    <t>ΚΑΝΑΠΕΣ ΚΡΕΒΑΤΙ</t>
  </si>
  <si>
    <t>ΚΑΝΑΠΕΣ ΕΙΔ. ΚΑΤΑΣΚΕΥΗ</t>
  </si>
  <si>
    <t>ΠΟΛΥΘΡΟΝΑ</t>
  </si>
  <si>
    <t>ΚΑΝΑΠΕΣ 3ΘΕΣΙΟΣ</t>
  </si>
  <si>
    <t>ΚΟΜΟΔΙΝΑ</t>
  </si>
  <si>
    <t>ΡΑΦΙΑ ΔΙΑΦ.ΔΙΑΣΤΑΣΕΩΝ</t>
  </si>
  <si>
    <t>ΕΠΙΠΛΟ ΜΠΑΝΙΟΥ</t>
  </si>
  <si>
    <t>ΓΡΑΦΕΙΟ ΜΕΤINI BAR 120*52*75</t>
  </si>
  <si>
    <t>ΓΡΑΦΕΙΟ ΜΕΤINI BAR 130*52*75</t>
  </si>
  <si>
    <t>ΓΡΑΦΕΙΟ ΜΙΝΙ BAR 150*52?*75</t>
  </si>
  <si>
    <t>ΓΡΑΦΕΙΟ ΜΙΝΙ BAR 160*52*75</t>
  </si>
  <si>
    <t>ΓΡΑΦΕΙΟ ΜΙΝΙ BAR 170*52*75</t>
  </si>
  <si>
    <t>ΓΡΑΦΕΙΟ ΜΙΝΙ BAR 180*52*75</t>
  </si>
  <si>
    <t>ΓΡΑΦΕΙΟ 80*46*14</t>
  </si>
  <si>
    <t>ΓΡΑΦΕΙΟ100*46*14</t>
  </si>
  <si>
    <t>ΓΡΑΦΕΙΟ110*46*14</t>
  </si>
  <si>
    <t>ΓΡΑΦΕΙΟ 120*46*14</t>
  </si>
  <si>
    <t>ΓΡΑΦΕΙΟ 130*46*14</t>
  </si>
  <si>
    <t>ΓΡΑΦΕΙΟ 140*46*14</t>
  </si>
  <si>
    <t>ΓΡΑΦΕΙΟ 160*46*14</t>
  </si>
  <si>
    <t>ΚΟΜΟΔΙΝΟ</t>
  </si>
  <si>
    <t>ΕΠΙΠΛΟ ΜΠΑΝΙΟΥ 1,5ΜΕΤ</t>
  </si>
  <si>
    <t>ΚΡΕΒΑΤΙ 1600*2000</t>
  </si>
  <si>
    <t>ΚΑΣΕΣ ΑΠΟ ΠΟΡΤΕΣ</t>
  </si>
  <si>
    <t>ΚΑΝΑΠΕΣ 900*600*300 ΛΑΚΑ</t>
  </si>
  <si>
    <t>ΡΑΦΙΑ ΔΙΑΦ. ΔΙΑΣΤΑΣΕΩΝ</t>
  </si>
  <si>
    <t>ΚΟΥΤΙΑ ΝΤΟΥΛΑΠΑΣ</t>
  </si>
  <si>
    <t>ΕΠΙΠΛΟ ΜΠΑΝΙΟΥ 1,8ΜΕΤ</t>
  </si>
  <si>
    <t>ΚΑΣΑ ΠΟΡΤΑΣ</t>
  </si>
  <si>
    <t>ΚΑΝΑΠΕΣ 1600*600*300 ΛΑΚΑ</t>
  </si>
  <si>
    <t>ΚΑΝΑΠΕΣ 800*600*300 ΛΑΚΑ</t>
  </si>
  <si>
    <t>ΚΡΕΒΑΤΙ 1800*2000</t>
  </si>
  <si>
    <t>ΚΑΠΑΚΙΑ ΝΤΟΥΛΑΠΑΣ</t>
  </si>
  <si>
    <t>ΚΕΦΑΛΑΡΙΑ 1836*1097</t>
  </si>
  <si>
    <t>ΚΑΝΑΠΕΣ 2200*600*300 ΛΑΚΑ</t>
  </si>
  <si>
    <t>ΚΡΕΒ FRAΜΕΤE 160X200 ARTIF LEATHER</t>
  </si>
  <si>
    <t>ΚΡΕΒ FRAΜΕΤE 180X200 ARTIF LEATHER</t>
  </si>
  <si>
    <t>ΚΡΕΒ FRAΜΕΤE 180X200/2X90 ARTIF LEATHER</t>
  </si>
  <si>
    <t>ΚΡΕΒ.LINE 180X200 ARTIF LEATHER</t>
  </si>
  <si>
    <t>ΚΡΕΒ.STING 160X200 ΜΕ ΥΦ ΑΛΕΚΙΑΣΤΟ</t>
  </si>
  <si>
    <t>ΚΡΕΒ LINE 200X200 ARTIF LEATHER</t>
  </si>
  <si>
    <t>ΚΡΕΒ ΜΕΤOON PLUS 180X200/2X90</t>
  </si>
  <si>
    <t>ΚΕΡΑΜΙΚΕΣ ΕΠΙΦΑΝΕΙΕΣ ΕΝΘΕΤΕΣ ΔΙΑΣΤΑΣΕΩΝ GN1/1</t>
  </si>
  <si>
    <t>ΚΕΡΑΜΙΚΕΣ ΕΠΙΦΑΝΕΙΕΣ ΕΝΘΕΤΕΣ ΔΙΑΣΤΑΣΕΩΝ 40Χ40</t>
  </si>
  <si>
    <t>ΕΝΘΕΤΗ ΨΥΧΟΜΕΝΗ ΕΠΙΦΑΝΕΙΑ IRPG 1603 ΜΕΤE Ψ. ΜΗΧΑΝΗΜΑ ΟΡΘ ΚΟΛΩΝΕΣ ΕΥΘ ΑΝΤΙΠΤ. ΚΡΥΣΤΑΛΛΟ ΚΑΙ ΦΩΤΙΣΜΟ</t>
  </si>
  <si>
    <t>ΕΝΘΕΤΗ ΨΥΧΟΜΕΝΗ ΕΠΙΦΑΝΕΙΑ  IRPG1203 ΜΕΤE Ψ. ΜΗΧΑΝΗΜΑ ΟΡΘ ΚΟΛΩΝΕΣ ΕΥΘ ΑΝΤΙΠΤ. ΚΡΥΣΤΑΛΛΟ ΚΑΙ ΦΩΤΙΣΜΟ</t>
  </si>
  <si>
    <t>ΚΑΡΕΚΛΑ PEDICURE ΚΑΙ FOOT SPA</t>
  </si>
  <si>
    <t>ΕΠΑΓΓΕΛΜΑΤΙΚΗ ΘΕΣΗ ΕΡΓΑΣΙΑΣ HS48 BLACK</t>
  </si>
  <si>
    <t>ΤΡΑΠΕΖΙ ZOLENIO ΜΑΣΙΦ ΞΥΛΟ ΟΞΙΑΣ MDF 80Χ80Χ76</t>
  </si>
  <si>
    <t>ΚΑΡΕΚΛΑ DITTA PAKOWORLD PU ΑΝΘΡΑΚΙ-ΜΑΣΙΦ ΞΥΛΟ</t>
  </si>
  <si>
    <t>ΠΟΛΥΘΡΟΝΑ WINSLOW PAKOWORLD ΞΥΛΟ PVX RATTAN ΓΚΡΙ-ΚΑΡΥΔΙ</t>
  </si>
  <si>
    <t>ΠΟΛΥΘΡΟΝΑ NAOKI PAKOWORLD ΜΑΥΡΗ 55X58X79</t>
  </si>
  <si>
    <t>ΝΤΟΥΛΑΠΑ ΜΕΤΑΛΛΙΚΗ ΜΕ ΠΟΔΙΑ 2ΦΥΛΛΑ ΜΕ ΧΩΡΙΣΜΑ</t>
  </si>
  <si>
    <t>ΤΡΑΠΕΖΙ (ΕΠΙΦΑΝΕΙΑ 70Χ70 ΜΑΡΜΑΡΟ CARRARA ΒΕΡΖΑΛΙΤ &amp; ΒΑΣΗ FLAT PROMO 45X45X72 ΜΕΤΑΛΛΙΚΗ)</t>
  </si>
  <si>
    <t>ΠΟΛΥΘΡΟΝΑ ΜΕΤΑΛΛΙΚΗ BRETT ΑΝΘΡΑΚΙ</t>
  </si>
  <si>
    <t>ΚΑΝΑΠΕΣ ΚΡΕΒΑΤΙ 2ΘΕΣΙΟΣ LENA LIGHT BROWN ΜΕ ΑΠΟΘ. ΧΩΡΟ</t>
  </si>
  <si>
    <t>ΚΑΝΑΠΕΣ ΚΡΕΒΑΤΙ ROVER LIGHT BROWN 2ΘΕΣΙΟΣ ΜΕ ΑΠΟΘ. ΧΩΡΟ</t>
  </si>
  <si>
    <t>ΕΡΜΑΡΙΟ ΜΕ ΣΥΡΟΜΕΝΕΣ ΠΟΡΤΕΣ 120Χ60Χ86</t>
  </si>
  <si>
    <t>ΕΡΜΑΡΙΟ ΜΕ ΣΥΡΟΜΕΝΕΣ ΠΟΡΤΕΣ 140Χ60Χ86</t>
  </si>
  <si>
    <t>ΕΡΜΑΡΙΟ ΜΕ ΣΥΡΟΜΕΝΕΣ ΠΟΡΤΕΣ 140Χ70Χ86</t>
  </si>
  <si>
    <t>ΕΡΜΑΡΙΟ ΜΕ ΣΥΡΟΜΕΝΕΣ ΠΟΡΤΕΣ 150Χ90Χ68</t>
  </si>
  <si>
    <t>ΕΡΜΑΡΙΟ ΜΕ ΣΥΡΟΜΕΝΕΣ ΠΟΡΤΕΣ 1520Χ70Χ86</t>
  </si>
  <si>
    <t>ΒΙΒΛΙΟΘΗΚΗ -ΗΜ2014.01</t>
  </si>
  <si>
    <t>ΣΥΡΤΑΡΙΕΡΑ -ΗΜ2011.01</t>
  </si>
  <si>
    <t>ΚΑΡΕΚΛΑ -ΗΜ1000.10</t>
  </si>
  <si>
    <t>ΓΡΑΦΕΙΟ -ΗΜ2019.01</t>
  </si>
  <si>
    <t>ΠΤΥΣΣΟΜΕΝΗ ΠΟΡΤΑ Ν11 97Χ197</t>
  </si>
  <si>
    <t>ΠΤΥΣΣΟΜΕΝΗ ΠΟΡΤΑ Ν11 97Χ205</t>
  </si>
  <si>
    <t>ΚΡΕΒΑΤΙ ΠΤΥΣ/ΝΟ ΡΑΝΤΖΟ 10CM</t>
  </si>
  <si>
    <t>ΠΤΥΣΣΟΜΕΝΗ ΠΟΡΤΑ Ν11 155Χ230</t>
  </si>
  <si>
    <t>ΠΤΥΣΣΟΜΕΝΗ ΠΟΡΤΑ Ν11 120Χ210</t>
  </si>
  <si>
    <t>ΠΤΥΣΣΟΜΕΝΗ ΠΟΡΤΑ Ν11 72Χ210</t>
  </si>
  <si>
    <t>ΚΟΥΤΑΛΙ ΜΕΛΙΟΥ ΟΞΙΑ 25ΕΚ</t>
  </si>
  <si>
    <t>ΚΟΥΤΑΛΑ ΡΗΧΗ ΑΤΡΥΠΗΤΗ Φ10,5Χ29ΕΚ</t>
  </si>
  <si>
    <t>ΚΟΥΤΑΛΑ ΒΑΘΙΑ Φ7Χ29ΕΚ</t>
  </si>
  <si>
    <t>ΚΟΥΤΑΛΑ ΒΑΘΙΑ Φ9,5Χ29ΕΚ</t>
  </si>
  <si>
    <t>ΚΟΥΤΑΛΑ ΡΗΧΗ ΤΡΥΠΗΤΗ Β Φ10,5Χ29ΕΚ</t>
  </si>
  <si>
    <t>ΣΠΑΤΟΥΛΑ ΙΝΟΧ ΤΡΥΠΗΤΗ 10Χ10Χ39ΕΚ</t>
  </si>
  <si>
    <t>ΚΟΥΤΑΛΑ ΡΑΓΟΥ 32ΕΚ</t>
  </si>
  <si>
    <t>ΑΧΝΗΡΙΧΤΗΣ ΙΝΟΧ ΜΕ ΠΛΑΣΤΙΚΟ ΚΑΠΑΚΙ Φ7ΕΚ</t>
  </si>
  <si>
    <t>ΑΝΟΙΚΤΗΡΙ ΠΑΓΚΟΥ ΚΟΝΣΕΡΒΩΝ 59ΕΚ</t>
  </si>
  <si>
    <t>ΡΑΒΔΟΣ ΜΙΞΕΡ ΧΕΙΡΟΣ ECG RΜΕΤ430 400W</t>
  </si>
  <si>
    <t>ΚΑΠΝΙΣΤΗΡΙ ΧΕΙΡΟΣ HENDI SΜΕΤOKE</t>
  </si>
  <si>
    <t>ΦΟΡΜΑ ΚΕΚ ΑΝΤΙΚΟΛΛΗΤΙΚΗ 30Χ11,5Χ7ΕΚ</t>
  </si>
  <si>
    <t>ΦΟΡΜΑ ΚΕΙΚ ΑΛΟΥΜ. ΑΝΤΙΚΟΛ.ΚΟΚΚΙΝΗ 30Χ</t>
  </si>
  <si>
    <t>ΣΚΟΥΠ ΠΑΓΩΤΟΥ ΥΔΡΑΡΓ./ΓΛΥΚΕΡ Ν24 ΑΛΟΥΜ.</t>
  </si>
  <si>
    <t>ΧΥΤΡΑ ΙΝΟΧ 18/10 ΒΑΘΙΑ 40ΕΚ Χ26Υ 32 LT</t>
  </si>
  <si>
    <t>ΧΥΤΡΑ ΙΝΟΧ 18/10 ΒΑΘΙΑ 45ΕΚ Χ28Υ 44LT</t>
  </si>
  <si>
    <t>ΧΥΤΡΑ ΙΝΟΧ 18/10 ΒΑΘΙΑ 36X22EK 20.5 LT</t>
  </si>
  <si>
    <t>ΧΥΤΡΑ ΙΝΟΧ ΡΗΧΗ 32ΕΚ Χ15Υ 11 LT</t>
  </si>
  <si>
    <t>ΧΥΤΡΑ ΙΝΟΧ 18/10 ΡΗΧΗ 24ΕΚ Χ10Υ</t>
  </si>
  <si>
    <t>ΚΑΤΣΑΡΟΛΙ ΒΑΘΥ ΙΝΟΧ 18/10 24ΕΚ Υ15 6LT</t>
  </si>
  <si>
    <t>ΤΗΓΑΝΙ EXP ΑΛΟΥΜ.ΑΝΤΙΚ.INDUCT 20ΕΚ INC</t>
  </si>
  <si>
    <t>ΤΗΓΑΝΙ EXP ΑΛΟΥΜ.ΑΝΤΙΚ.INDUCT 26ΕΚ INC</t>
  </si>
  <si>
    <t>ΤΗΓΑΝΙ EXP ΑΛΟΥΜ.ΑΝΤΙΚ.INDUCT 30ΕΚ INC</t>
  </si>
  <si>
    <t>ΤΗΓΑΝΙ EXP ΑΛΟΥΜ.ΑΝΤΙΚ.INDUCT 36ΕΚ INC</t>
  </si>
  <si>
    <t>ΣΟΥΡΩΤΗΡΙ ΚΩΝΙΚΟ ΜΕ ΒΑΣΗ Φ36Χ20ΕΚ</t>
  </si>
  <si>
    <t>ΣΟΥΡΩΤΗΡΙ ΚΩΝΙΚΟ ΜΕ ΒΑΣΗ Φ32Χ18ΕΚ</t>
  </si>
  <si>
    <t>ΛΑΒΙΔΑ ΞΕΚ/ΜΑΤΟΣ ΨΑΡΙΟΥ 13ΕΚ</t>
  </si>
  <si>
    <t>ΣΙΝΟΥΑ ΡΙΝΤΙ ΙΝΟΧ 18/10 ΜΕ ΓΑΝΤΖΟ 26ΕΚ</t>
  </si>
  <si>
    <t>ΣΙΝΟΥΑ ΡΙΝΤΙ ΙΝΟΧ 18/10 ΜΕ ΓΑΝΤΖΟ 20ΕΚ</t>
  </si>
  <si>
    <t>ΣΟΥΡΩΤΗΡΙ ΞΥΛ. ΧΕΡΙ ΔΙΠΛΟ 23ΕΚ</t>
  </si>
  <si>
    <t>ΚΑΝΑΤΑ ΜΕΖΟΥΡΑ 1LT P/P 567203</t>
  </si>
  <si>
    <t>ΤΡΙΦΤΗΣ ΠΥΡΑΜΙΔΑ ΜΕΣΑΙΟΣ ΙΝΟΧ ΧΕΡΙ 21ΕΚ</t>
  </si>
  <si>
    <t>ΚΟΥΤΑΛΑ ΞΥΛΙΝΗ ΟΞΙΑ 35ΕΚ</t>
  </si>
  <si>
    <t>ΣΠΑΤΟΥΛΑ ΞΥΛΙΝΗ ΟΞΙΑ 30ΕΚ</t>
  </si>
  <si>
    <t>ΤΣΑΤΗΡΑΣ ΙΝΟΧ 27ΕΚ ΠΛΑΣΤΙΚΗ ΛΑΒΗ</t>
  </si>
  <si>
    <t>ΚΟΥΤΑΛΑ ΑΡΑΧΝΗ S/S Φ22ΕΚ</t>
  </si>
  <si>
    <t>ΚΟΥΤΑΛΑ ΑΡΑΧΝΗ S/S Φ20ΕΚ</t>
  </si>
  <si>
    <t>ΨΑΛΙΔΙ ΚΟΥΖΙΝΑΣ PINTI INOX 58734621</t>
  </si>
  <si>
    <t>ΧΟΥΦΤΑ  ΖΥΜΗΣ 16Χ12 ΣΤΡΟΓ. ΓΙΑ ΜΠΑΣΙΝΑ</t>
  </si>
  <si>
    <t>ΧΤΕΝΙ ΖΥΜΗΣ ΜΕΤART ΠΛΑΣΤ. 150Χ100 376335</t>
  </si>
  <si>
    <t>ΚΟΥΤΑΛΑ ΣΙΛΙΚΟΝΗΣ  35ΕΚ+230οC</t>
  </si>
  <si>
    <t>ΣΠΑΤΟΥΛΑ ΣΙΛΙΚΟΝΗΣ 40ΕΚ – 60 + 260Οc</t>
  </si>
  <si>
    <t>ΣΠΑΤΟΥΛΑ ABS 35EK + 110C  HENDI 659304</t>
  </si>
  <si>
    <t>ΔΙΑΝΕΜΕΤΗΣ ΣΑΛΤΣΑΣ 24oz/700ΜΕΤl</t>
  </si>
  <si>
    <t>ΔΙΑΝΕΜΗΤΗΣ ΣΑΛΤΣΑΣ 16οζ/475ΜΕΤl</t>
  </si>
  <si>
    <t>ΦΤΥΑΡΙ ΠΙΤΣΑΣ ΑΛΟΥΜΙΝΙΟΥ 30Χ35Χ68</t>
  </si>
  <si>
    <t>ΘΕΡΜΟΜΕΤΡΟ ΑΚΙΔΑΣ -50ΕΩΣ 300C</t>
  </si>
  <si>
    <t>ΣΕΣΟΥΛΑ ΠΛΑΣΤΙΚΗ ΛΕΥΚΗ 38ΕΚ</t>
  </si>
  <si>
    <t>ΠΑΛΕΤΑ ΙΝΟΧ 25ΕΚ 60463</t>
  </si>
  <si>
    <t>ΣΠΑΤΟΥΛΑ ΠΛΑΣΤΙΚΗ ΛΑΒΗ 9Χ15ΕΚ</t>
  </si>
  <si>
    <t>ΠΗΡΟΥΝΑ ΡΙΝΤΙ ΨΗΤΟΥ 18ΕΚ 741000ES</t>
  </si>
  <si>
    <t>ΜΑΧΑΙΡΙ ΡΙΝΤΙ ΑΛΛΑΝΤ-CARV 20EK 741000EN</t>
  </si>
  <si>
    <t>ΜΑΧΑΙΡΙ ΤΡΑΜΟ ΨΩΜΙΟΥ 20ΕΚ</t>
  </si>
  <si>
    <t>ΛΑΒΙΔΑ ΙΝΟΧ 30ΕΚ ΜΕ ΕΛΑΤΗΡΙΟ</t>
  </si>
  <si>
    <t>ΛΑΒΙΔΑ ΙΝΟΧ 25ΕΚ ΜΕ ΕΛΑΤΗΡΙΟ</t>
  </si>
  <si>
    <t>ΣΠΑΤΟΥΛΑ ΙΝΟΧ ΕΥΚΑΜΠΤΗ ΠΛ.ΛΑΒΗ 12Χ 11Ε</t>
  </si>
  <si>
    <t>1320,008 ΜΠΑΤΗΣ SANELLI 0,8KG</t>
  </si>
  <si>
    <t>S309.020R ΜΑΧΑΙΡΙ SANELLI SUPRA ΚΡΕΟΠΩΛΕΙΟ</t>
  </si>
  <si>
    <t>ΜΑΧΑΙΡΙ SALVINELLI ΚΟΥΖΙΝΑΣ ΛΕΙΟ 10ΕΚ</t>
  </si>
  <si>
    <t>ΜΑΧΑΙΡΙ SALVINELLI ΚΟΥΖΙΝΑΣ ΟΔΟΝΤΩΤΟ</t>
  </si>
  <si>
    <t>1432,000 ΠΑΤΑΤΟΚΑΘΑΡΙΣΤΗΣ SAVELLI</t>
  </si>
  <si>
    <t>ΠΛΑΚΑ ΚΟΠΗΣ ΠΟΛ. 40Χ30Χ1 ΠΡΑΣΙΝΗ</t>
  </si>
  <si>
    <t>ΠΛΑΚΑ ΚΟΠΗΣ ΠΟΛ. 40Χ30Χ1Χ ΚΑΦΕ</t>
  </si>
  <si>
    <t>ΠΛΑΚΑ ΚΟΠΗΣ ΠΟΛ.40Χ30Χ1 ΛΕΥΚΗ</t>
  </si>
  <si>
    <t>ΠΛΑΚΑ ΚΟΠΗΣ ΠΟΛ. 50Χ30Χ2 ΜΠΛΕ</t>
  </si>
  <si>
    <t>ΠΛΑΚΑ ΚΟΠΗΣ ΠΟΛ. 40Χ30Χ1  ΜΠΛΕ</t>
  </si>
  <si>
    <t>ΠΛΑΚΑ ΚΟΠΗΣ ΠΟΛ. 40Χ30Χ1 ΚΟΚΚΙΝΗ</t>
  </si>
  <si>
    <t>ΠΛΑΚΑ ΚΟΠΗΣ ΠΟΛ. 50Χ30Χ2 ΚΟΚΚΙΝΗ</t>
  </si>
  <si>
    <t>ΜΠΩΛ ΑΝΑΜΙΞΗΣ ΜΕ ΧΕΙΛΟΣ ΙΝΟΧ Φ27Χ10ΕΚ</t>
  </si>
  <si>
    <t>ΜΠΩΛ ΑΝΑΜΙΞΗΣ ΙΝΟΧ ΡΗΧΟ Φ36Χ13ΕΚ</t>
  </si>
  <si>
    <t>ΠΙΝΕΛΟ ΖΑΧ/ΚΗΣ ΦΥΣΙΚΗ ΤΡΙΧΑ 6.5 ΕΚ 03-357</t>
  </si>
  <si>
    <t>ΠΙΝΕΛΟ ΖΑΧ/ΚΗΣ ΦΥΣΙΚΗ ΤΡΙΧΑ 5ΕΚ Ν3</t>
  </si>
  <si>
    <t>ΚΟΡΝΕ ΙΝΟΣ ΙΣΙΟ ΣΕΤ/6ΤΕΜ</t>
  </si>
  <si>
    <t>ΡΟΔΑ ΠΙΤΣΑΣ ΠΛΑΣΤΙΚΗ ΛΑΒΗ 10ΕΚ</t>
  </si>
  <si>
    <t>ΑΥΓΟΔΑΡΤΗΣ ΙΝΟΣ 40ΕΚ</t>
  </si>
  <si>
    <t>ΑΥΓΟΔΑΡΤΗΣ 35ΕΚ</t>
  </si>
  <si>
    <t>ΚΟΥΠΑΤ ΖΑΧ/ΚΗΣ ΙΝΟΧ ΣΤΡΟΓΓ. ΙΣΙΟ ΣΕΤ/11ΤΕΜ</t>
  </si>
  <si>
    <t>ΠΛΑΣΤΗΣ ΞΥΛΙΝΟΣ ΡΟΥΚΕΜΑΝ ΟΞΙΑ 51ΕΚ/Φ5</t>
  </si>
  <si>
    <t>ΧΩΝΙ ΠΛΑΣΤΙΚΟ 20ΕΚ GIGANPLAST 3550N54</t>
  </si>
  <si>
    <t>ΧΩΝΙ ΠΛΑΣΤΙΚΟ 12ΕΚ GIGANPLAST 3550N54</t>
  </si>
  <si>
    <t>ΛΑΒΙΔΑ ΣΑΛΑΤΑΣ ΙΝΟΧ 22ΕΚ</t>
  </si>
  <si>
    <t>ΣΠΑΤΟΥΛΑ ΙΝΟΧ ΓΛΥΚΩΝ ΤΡΙΓΩΝΗ</t>
  </si>
  <si>
    <t>ΚΟΥΤΑΛΑ ΙΝΟΧ ΣΕΡΒ.ΡΑΓΟΥ ΧΕΡΙ ΒΑΚΕΛΙΤΗ</t>
  </si>
  <si>
    <t>ΚΟΥΤΑΛΙ ΡΙΖΩΤΟΥ ASTRA INOX 18/10ΕΚ</t>
  </si>
  <si>
    <t>ΚΟΥΤΑΛΑ ΣΑΛΤΣΑΣ PINTI 27ΕΚ 50926300</t>
  </si>
  <si>
    <t>ΣΤΑΝΤ ΜΠΟΥΦΕ ΑΣΥΜΜ. ΣΚΑΛΟΠ. ΠΑΡΑΛ/ΜΟ</t>
  </si>
  <si>
    <t>ΠΛΑΤΩ ΟΞΙΑΣ 80Χ23ΕΚ</t>
  </si>
  <si>
    <t>ΜΠΩΛ ΞΥΛΙΝΟ ΦΥΣΙΚΟ ΟΒΑΛ 31Χ28Χ8ΕΚ</t>
  </si>
  <si>
    <t>ΚΑΠΑΚΙ—ΚΑΜΠΑΝΑ ΤΟΥΡΤΙΕΡΑΣ ΓΥΑΛΙΝΟ Φ28</t>
  </si>
  <si>
    <t>ΣΟΥΠΙΕΡΑ ΗΛΕΚΤΡΙΚΗ ΙΝΟΧ 10LT S/S AT51588S</t>
  </si>
  <si>
    <t>ΜΠΩΛ ΞΙΛΙΝΟ ΚΑΦΕ Φ32Χ7ΕΚ</t>
  </si>
  <si>
    <t>ΠΛΑΤΩ ΣΕΡΒΙΣ ΑΚΑΚΙΑΣ ΜΕ ΧΕΡΙ 38/55Χ19ΕΚ</t>
  </si>
  <si>
    <t>ΜΠΩΛ ΞΙΛΙΝΟ ΟΞΙΑ 23ΕΚ</t>
  </si>
  <si>
    <t>ΠΛΑΤΩ ΜΠΑΜΠΟΥ 50Χ23Χ2,5ΕΚ</t>
  </si>
  <si>
    <t>ΨΑΡΟΚΑΣΕΛΑ ΞΥΛΙΝΗ ΦΥΣΙΚΟ 25Χ16,5</t>
  </si>
  <si>
    <t>ΤΕΛΑΡΟ ΞΥΛΙΝΟ ΦΥΣΙΚΟ 29Χ24Χ12ΕΚ</t>
  </si>
  <si>
    <t>ΠΛΑΤΩ ΣΕΡΒΙΣ ΦΥΣΙΚΗ ΠΕΤΡΑ ΜΕ ΒΑΣΗ ΜΠΑΜΠΥ</t>
  </si>
  <si>
    <t>ΚΑΡΑΦΑ ΓΥΑΛΙΝΗ ATHOS KP-65310 1000ΜΕΤL</t>
  </si>
  <si>
    <t>ΦΙΑΛΗ ΓΥΑΛΙΝΗ VSΜΕΤ ΣΤΟΙΒ ΜΕ ΦΕΛΛΟ 450ΜΕΤL</t>
  </si>
  <si>
    <t>ΦΙΑΛΗ NOCTURNE 500ΜΕΤL ΜΕ ΠΩΜΑ ΣΙΛΙΚ</t>
  </si>
  <si>
    <t>ΦΙΑΛΗ NOCTURNE 250ΜΕΤL ΜΕ ΠΩΜΑ ΣΙΛΙΚ</t>
  </si>
  <si>
    <t>ΒΑΖΟ ΦΙΝΤΟ 350GR ΑΕΡΟΣΤΕΓΕΣ</t>
  </si>
  <si>
    <t>ΒΑΖΟ ΦΙΝΤΟ 750GR ΑΕΡΟΣΤΕΓΕΣ</t>
  </si>
  <si>
    <t>ΧΥΤΡΑ ΡΙΝΤΙ TRAD ΑΛΟΥΜ ΑΝΤΙΚ.INDUCT 24</t>
  </si>
  <si>
    <t>ΓΑΣΤΡΑ LACOR ΑΛΟΥΜ. INDUCTION ΚΟΚΚΙΝΗ</t>
  </si>
  <si>
    <t>ΧΥΤΡΑ LACOR ΑΛΟΥΜ. INDUCTION ΚΟΚΚΙΝΗ</t>
  </si>
  <si>
    <t>ΓΑΣΤΡΑ LACOR ΑΛΟΥΜ. INDUCTION ΜΑΥΡΗ</t>
  </si>
  <si>
    <t>ΤΑΨΙ ΑΛΟΥΜSTONE ΑΝΤΙΚΟΛ 34Χ26Χ6ΕΚ</t>
  </si>
  <si>
    <t>ΧΥΤΡΑ ΡΙΝΤΙ TRAD ΑΛΟΥΜ ANTIK INDUCT</t>
  </si>
  <si>
    <t>ΛΑΒΙΔΑ ΓΛΥΚΩΝ ΙΝΟΧ 20ΕΚ</t>
  </si>
  <si>
    <t>ΛΕΚΑΝΗ S/S 1/1 065 11065</t>
  </si>
  <si>
    <t>ΛΕΚΑΝΗ S/S 1/1 100 11100</t>
  </si>
  <si>
    <t>ΛΕΚΑΝΗ S/S 1/1 150 11150</t>
  </si>
  <si>
    <t>ΛΕΚΑΝΗ S/S 1/1 200 11200</t>
  </si>
  <si>
    <t>ΛΕΚΑΝΗ S/S 1/2 100 12100</t>
  </si>
  <si>
    <t>ΛΕΚΑΝΗ S/S 1/2 150 12150</t>
  </si>
  <si>
    <t>ΚΑΠΑΚΙ S/S ½ 12000</t>
  </si>
  <si>
    <t>ΛΕΚΑΝΗ S/S 1/3 100 13100</t>
  </si>
  <si>
    <t>KAΠΑΚΙ  S/S 1/3 13000</t>
  </si>
  <si>
    <t>ΛΕΚΑΝΗ S/S 1/6 100 16100</t>
  </si>
  <si>
    <t>ΛΕΚΑΝΗ S/S 1/6 150 16150</t>
  </si>
  <si>
    <t>ΛΕΚΑΝΗ POLYP 1/1 150 11150</t>
  </si>
  <si>
    <t>ΛΕΚΑΝΗ POLYP  1/1 100 11100</t>
  </si>
  <si>
    <t>ΛΕΚΑΝΗ POLYP 1/1 200 11200</t>
  </si>
  <si>
    <t>ΚΑΠΑΚΙ  1/1 GNPPL-11</t>
  </si>
  <si>
    <t>ΛΕΚΑΝΗ POLYP 1/2 100 12100</t>
  </si>
  <si>
    <t>ΛΕΚΑΝΗ POLYP 1/2 150 12150</t>
  </si>
  <si>
    <t>ΛΕΚΑΝΗ POLYP 1/2 200 12200</t>
  </si>
  <si>
    <t>ΚΑΠΑΚΙ POLYP 1/2  GNPPL -12</t>
  </si>
  <si>
    <t>ΛΕΚΑΝΗ POLYP 1/3 100 13100</t>
  </si>
  <si>
    <t>ΛΕΚΑΝΗ POLYP 1/3 150 13150</t>
  </si>
  <si>
    <t>ΚΑΠΑΚΙ POLYP 1/3  GNPPL-13</t>
  </si>
  <si>
    <t>ΜΥΛΟΣ ΑΛΑΤΟΠΙΠΕΡΟΥ ΚΟΚΚΙΝΟΣ 20ΕΚ</t>
  </si>
  <si>
    <t>ΞΥΛΟ ΚΟΠΗΣ ΨΩΜΙΟΥ 40Χ25 ΜΕ ΣΧΑΡΑ</t>
  </si>
  <si>
    <t>ΠΟΤΗΡΙ ΚΡ-91203 ΣΩΛΗΝΑΣ 24 CL</t>
  </si>
  <si>
    <t>ΠΟΤΗΡΙ ΚΡ-93502 ΚΟΥΡΟΣ ΚΡΑΣΙΟΥ 21CL</t>
  </si>
  <si>
    <t>ΠΟΤΗΡΙ ΚΡ-56088 CHEERIO ΣΦΗΝΑΚΙ 4CL</t>
  </si>
  <si>
    <t>ΚΟΥΤΑΛΙ ΦΑΓΗΤΟΥ ΔΗΜΗΤΡΑ 20,6ΕΚ</t>
  </si>
  <si>
    <t>ΠΗΡΟΥΝΙ ΦΑΓΗΤΟΥ ΔΗΜΗΤΡΑ 21,2ΕΚ</t>
  </si>
  <si>
    <t>ΜΑΧΑΙΡΙ ΦΑΓΗΤΟΥ ΔΗΜΗΤΡΑ 23,2 ΕΚ</t>
  </si>
  <si>
    <t>ΦΛΥΤΖΑΝΙ ΤΣΑΓΙΟΥ  ΣΤΟΙΒ 20CL</t>
  </si>
  <si>
    <t>ΠΙΑΤΑΚΙ AEGEAN ΤΣΑΓΙΟΥ 15ΕΚ 132116Β</t>
  </si>
  <si>
    <t>ΜΠΩΛ ΠΟΡΣΕΛΑΝΗΣ 16ΕΚ SOLEY 36211B</t>
  </si>
  <si>
    <t>ΠΙΑΤΟ KOYΠ ΡHXO 16.5EK</t>
  </si>
  <si>
    <t>ΠΙΑΤΟ ΙΩΝΙΑ ΣΥΜΠΟΣΙΟ ΡΗΧΟ 27ΕΚ</t>
  </si>
  <si>
    <t>ΠΙΑΤΟ ΚΟΥΤΙ ΒΑΘΥ 21,5ΕΚ</t>
  </si>
  <si>
    <t>ΠΙΑΤΟ ΚΟΥΠ ΡΗΧΟ 20ΕΚ</t>
  </si>
  <si>
    <t>ΠΗΡΟΥΝΙ ΦΡΟΥΤΟΥ/ΓΛΥΚΟΥ TOLEDO 16EK</t>
  </si>
  <si>
    <t>ΚΟΥΤΑΛΙ ΓΛΥΚΟΥ LISA 13.5EK</t>
  </si>
  <si>
    <t>ΠΛΑΚΑ ΚΟΠΗΣ ΠΟΛ 33Χ18Χ1 ΜΠΑΡ ΜΑΥΡΗ</t>
  </si>
  <si>
    <t>ΑΝΟΙΚΤΗΡΙ ΓΚΑΡΣΟΝ ΜΑΥΡΗ ΛΑΒΗ ΜΕ ΜΑΧΑ</t>
  </si>
  <si>
    <t>ΖΑΧΑΡΙΕΡΑ ΠΟΡΣΕΛΑΝΗΣ ΓΙΑ ΦΑΚΕΛΑΚΙΑ 9Χ7</t>
  </si>
  <si>
    <t>ΠΑΓΟΔΟΧΕΙΟ 10 LT ΣΤΡΟΓΓ. ΜΑΥΡΟ 79-110Μ</t>
  </si>
  <si>
    <t>ΔΙΚΣΟΣ ΦΕΛΟΥ Φ31 ΜΑΥΡΟΣ ΡΗΧΟΣ</t>
  </si>
  <si>
    <t>ΚΑΝΑΤΑ BISTROT ΝΕΑ 80102 1000ΜΕΤL</t>
  </si>
  <si>
    <t>ΘΕΡΜΟΣ ΚΑΝΑΤΑ ΙΝΟΧ 1 LT ΜΑΥΡΟ ΚΑΠΑΚΙ</t>
  </si>
  <si>
    <t>ΠΙΠΕΡΙΕΡΑ ΠΟΡΣΕΛΑΝΗΣ ΚΛΑΣΙΚΗ</t>
  </si>
  <si>
    <t>ΑΛΑΤΙΕΡΑ ΠΟΡΣΕΛΑΝΗΣ ΚΛΑΣΙΚΗ</t>
  </si>
  <si>
    <t>ΣΕΙΚΕΡ ΙΝΟΧ 500ΜΕΤL</t>
  </si>
  <si>
    <t>ΦΡΑΠΙΕΡΑ JOHNY AK/2-2T ECO 400W</t>
  </si>
  <si>
    <t>ΜΠΑΡ ΜΑΤ 45Χ30 ΛΑΣΤ. ΜΑΥΡΟ ΒΜ -1218BL</t>
  </si>
  <si>
    <t>ΣΕΤ ΜΠΑΡ ΠΛΑΣΤ,6Θ</t>
  </si>
  <si>
    <t>ΜΠΑΡ ΜΑΤ 68Χ8ΕΚ ΣΤΕΝΟ ΛΑΣΤ ΜΑΥΡΟ</t>
  </si>
  <si>
    <t>S683B09G ΜΕΤAX SANELLI SUPRA ΟΔΩΝΤΟΤΟ 9</t>
  </si>
  <si>
    <t>ΜΑΧΑΙΡΙ ΤΡΑΜΟ ΜΠΑΡ- ΚΟΥΖΙΝΑΣ 13ΕΚ ΜΑΥΡΟ</t>
  </si>
  <si>
    <t>ΜΕΖΟΥΡΑ ΠΟΤΩΝ 2/4 CL INOX 18/10</t>
  </si>
  <si>
    <t>ΚΑΦΕΚΟΥΤΙ ΙΝΟΧ 2Θ</t>
  </si>
  <si>
    <t>ΠΟΤΗΡΙ ΚΡ-508704 NIKOL ΜΠΥΡΑΣ 25CL</t>
  </si>
  <si>
    <t>ΠΟΤΗΡΙ KR-53037 ΜΕΤAROKO ΟΥΙΣΚI 23CL</t>
  </si>
  <si>
    <t>ΠΟΤΗΡΙ ΚΡ-95101 ΟΥΖΟΥ 17 CL</t>
  </si>
  <si>
    <t>ΠΟΤΗΡΙ CONIL ΧΥΜΟΥ 22CL VO221 ‘’T’’</t>
  </si>
  <si>
    <t>ΠΟΤΗΡΙ STACK VASO ΝΕΡΟΥ ΣΤΟΙΒ 25 CL VO28</t>
  </si>
  <si>
    <t>ΠΟΤΗΡΙ 44872 CAPRI ΚΟΚΤΕΙΛ 38CL</t>
  </si>
  <si>
    <t>ΠΟΤΗΡΙ ΚΡ-91203 ΣΩΛΗΝΑΣ 24CL</t>
  </si>
  <si>
    <t>ΜΟΥΛΤΙ ANKOR 1LT 550W</t>
  </si>
  <si>
    <t>ΔΙΑΝΕΜΗΤΗΣ ΣΑΛΤΣΑΣ 60oz/475ML</t>
  </si>
  <si>
    <t>ΒΑΖΟ ΦΙΝΤΟ 500GR ΑΕΡΟΣΤΕΓΕΣ</t>
  </si>
  <si>
    <t>ΣΧΑΡΑ ΦΟΥΡΝΟΥ 60Χ40 ΙΝΟΧ</t>
  </si>
  <si>
    <t>ΦΟΡΜΑ ΣΙΛΙΚ. SFT330 FRT120 ΚΕΙΚ 27Χ10,5</t>
  </si>
  <si>
    <t>SC49020B MAX. SANELLI SUPRA ΣΕΦ 20ΕΚ</t>
  </si>
  <si>
    <t>ΒΡΑΣΤΗΡΑΣ ΝΕΡΟΥ EGG ΠΛΑΣΤ. 1LT RK 1022</t>
  </si>
  <si>
    <t>ΑΥΓΟΔΑΡΤΗΣ ΙΝΟΧ 30ΕΚ</t>
  </si>
  <si>
    <t>ΣΙΝΟΥΑ ΙΝΟΧ 22ΕΚ ΜΕ ΣΙΤΑ ΕΝΙΣΧΥΜΕΝΟ</t>
  </si>
  <si>
    <t>ΔΙΣΚΟΣ ΠΛΑΣΤ. ΜΑΥΡΟΣ 20Χ10ΕΚ JB-800</t>
  </si>
  <si>
    <t>ΣΤΑΝΤ ΚΟΥΤΑΛΑΣ ΜΠΟΥΦΕ ΙΝΟΧ 20Χ8</t>
  </si>
  <si>
    <t>ΚΟΠΤΗΣ ΖΥΜΗΣ ΙΝΟΧ ΕΥΚΑΜΠΤΟΣ 12Χ10ΕΚ</t>
  </si>
  <si>
    <t>ΜΑΧΑΙΡΙ ΦΡΟΥΤΟΥ ROMA 20,2ΕΚ</t>
  </si>
  <si>
    <t>ΠΗΡΟΥΝΙ ΦΡΟΥΤΟΥ ROMA 17,1ΕΚ</t>
  </si>
  <si>
    <t>ΜΑΧΑΙΡΙ ΦΑΓΗΤΟΥ BETTINA 20,9EK</t>
  </si>
  <si>
    <t>ΠΗΡΟΥΝΙ ΦΑΓΗΤΟΥ BETTINA 19,6ΕΚ</t>
  </si>
  <si>
    <t>ΛΑΒΙΔΑ ΣΑΛΑΤΑΣ 24ΕΚ NOV</t>
  </si>
  <si>
    <t>ΤΗΓΑΝΙ ΡΙΝΤΙ ΙΝΟΧ 45ΕΚ ΣΑΤΙΝΕ ΜΕ ΧΕΡΟΥΛΙ 30602645</t>
  </si>
  <si>
    <t>ΜΠΩΛ ΜΕΛΑΜ. WAVY Φ27ΕΚ ΜΑΥΡΟ ESP MLB388K24-6</t>
  </si>
  <si>
    <t>ΤΗΓΑΝΙ EXP. ΑΛΟΥΜ. ΑΝΤΙΚΟΛ. INDUCT. 40ΕΚ ΙΝΟΧ ΧΕΡΙ COK</t>
  </si>
  <si>
    <t>ΠΟΤΗΡΙ EMPILABLE ΧΥΜΟΥ 20CL 1014A</t>
  </si>
  <si>
    <t>#ΠΑΕΛΙΕΡΑ ΡΙΝΤΙ ΙΝΟΧ 18/10 Φ28</t>
  </si>
  <si>
    <t>#ΠΑΕΛΙΕΡΑ ΡΙΝΤΙ ΙΝΟΧ 18/10 Φ30</t>
  </si>
  <si>
    <t>#ΣΟΥΠΛΑ ΥΦΑΣΜΑ ΡΟΛΟ 48Χ32 ΜΠΛΕ</t>
  </si>
  <si>
    <t>#ΣΤΑΧΤ. CALDIER 15ΕΚ ΔΙΑΦ.ΤΟRC</t>
  </si>
  <si>
    <t>#ΤΡΟΛΕΥ ΚΑΛΑΘΙΩΝ ΠΛΥΝΤΗΡΙΟΥ ΜΕ</t>
  </si>
  <si>
    <t>A1320015 ΜΠΑΤΗΣ SANELLI 1,5KGR</t>
  </si>
  <si>
    <t>A1492000 ΑΝΟΙΚΤΗΡΙ ΠΑΓΚΟΥ ΚΟΝΣ</t>
  </si>
  <si>
    <t>A5441000 ΔΙΑΚΟΣΜΗΤΗΣ ΞΥΣΜΑΤΟΣ</t>
  </si>
  <si>
    <t>A5445000 ΔΙΑΚΟΣΜΗΤΗΣ SANELLI Δ</t>
  </si>
  <si>
    <t>MA70023B ΜΑΧ. SANELLI MAITRE C</t>
  </si>
  <si>
    <t>MC75030B ΠΗΡΟΥΝΑ SANELLI CARVI</t>
  </si>
  <si>
    <t>S304.026 ΜΑΧ. SANELLI SUPRA ΚΡ</t>
  </si>
  <si>
    <t>SA56028L ΜΑΧ. SANELLI SUPRA ΣΟ</t>
  </si>
  <si>
    <t>SA58040B ΜΑΧ. SANELLI SUPRA ΑΛ</t>
  </si>
  <si>
    <t>SC49020G ΜΑΧ. SANELLI SUPRA ΣΕ</t>
  </si>
  <si>
    <t>SC49020P ΜΑΧ. SANELLI SUPRA ΣΕ</t>
  </si>
  <si>
    <t>SC49024R ΜΑΧ. SANELLI SUPRA ΣΕ</t>
  </si>
  <si>
    <t>SC49030G ΜΑΧ. SANELLI SUPRA ΣΕ</t>
  </si>
  <si>
    <t>SC50018L ΜΑΧ. SANELLI SUPRA SA</t>
  </si>
  <si>
    <t>SD02013R ΜΑΧ. SANELLI SUPRA ΞΕ</t>
  </si>
  <si>
    <t>SD07014Y ΜΑΧ. SANELLI SUPRA ΞΕ</t>
  </si>
  <si>
    <t>SD07018R ΜΑΧ. SANELLI SUPRA ΞΕ</t>
  </si>
  <si>
    <t>SD12016L ΜΑΧ. SANELLI SUPRA ΞΕ</t>
  </si>
  <si>
    <t>SM09016Y ΜΑΧ. SANELLI SUPRA ΚΡ</t>
  </si>
  <si>
    <t>SM09018R ΜΑΧ. SANELLI SUPRA ΚΡ</t>
  </si>
  <si>
    <t>SM09020B ΜΑΧ. SANELLI SUPRA ΚΡ</t>
  </si>
  <si>
    <t>SM09026Y ΜΑΧ. SANELLI SUPRA ΚΡ</t>
  </si>
  <si>
    <t>SW44040W ΜΑΧ. SANELLI SUPRA ΤΥ</t>
  </si>
  <si>
    <t>SY61030B ΜΑΣΑΤΙ SANELLI SUPRA</t>
  </si>
  <si>
    <t>SZ19010B ΣΠΑΤΟΥΛΑ ΙΝΟΧ ΕΥΚΑΜΠΤ</t>
  </si>
  <si>
    <t>SZ79024B ΠΑΛΕΤΑ SANELLI SUPRA</t>
  </si>
  <si>
    <t>ΑΚΟΝΙΣΤΗΡΙ ΜΑΧΑΙΡΙΩΝ ΧΕΙΡΟΣ 3Θ</t>
  </si>
  <si>
    <t>ΑΝΑΠΤΗΡΑΣ ΦΛΟΓΑΣ 27ΕΚ ΜΕ ΕΥΚΑΜ</t>
  </si>
  <si>
    <t>ΑΝΘΟΔ. ΓΥΑΛ. ΗΛΙΟΣ 25ΕΚ</t>
  </si>
  <si>
    <t>ΑΥΓΟΔΑΡΤΗΣ ΙΝΟΧ 35ΕΚ</t>
  </si>
  <si>
    <t>ΑΥΓΟΔΑΡΤΗΣ ΙΝΟΧ 45ΕΚ</t>
  </si>
  <si>
    <t>ΑΥΓΟΔΑΡΤΗΣ ΙΝΟΧ 50EK ΕΝΙΣΧΥΜ.</t>
  </si>
  <si>
    <t>ΑΥΓΟΔΑΡΤΗΣ ΙΝΟΧ 55EK ΕΝΙΣΧΥΜ.</t>
  </si>
  <si>
    <t>ΑΥΓΟΚΟΠΤΗΣ DUPLEX 1020 WESTMAR</t>
  </si>
  <si>
    <t>ΑΧΝΗΡΙΧΤΗΣ ΙΝΟΧ ΜΕ ΣΙΤΑ ΤΡΥΠΑ</t>
  </si>
  <si>
    <t>ΒΑΖΟ ΓΥΑΛ. ΜΑΡΜΕΛΑΔΑΣ 212ML Μ/</t>
  </si>
  <si>
    <t>ΒΑΖΟ ΦΙΝΤΟ 1500GR ΑΕΡΟΣΤΕΓΕΣ</t>
  </si>
  <si>
    <t>ΒΑΖΟ ΦΙΝΤΟ 5000GR ΑΕΡΟΣΤΕΓΕΣ</t>
  </si>
  <si>
    <t>ΒΑΣΗ ΤΟΥΡΤΑΣ ΙΝΟΧ ΜΕ ΠΟΔΙ Φ30Χ</t>
  </si>
  <si>
    <t>ΒΟΥΡΤΣΑ ΓΙΑ ΠΛΑΚΑ ΚΟΠΗΣ ΚΑΦΕ</t>
  </si>
  <si>
    <t>ΒΟΥΡΤΣΑ ΓΙΑ ΠΛΑΚΑ ΚΟΠΗΣ ΚΙΤΡΙΝ</t>
  </si>
  <si>
    <t>ΒΟΥΡΤΣΑ ΓΙΑ ΠΛΑΚΑ ΚΟΠΗΣ ΚΟΚΚ.</t>
  </si>
  <si>
    <t>ΒΟΥΡΤΣΑ ΓΙΑ ΠΛΑΚΑ ΚΟΠΗΣ ΛΕΥΚΗ</t>
  </si>
  <si>
    <t>ΒΟΥΡΤΣΑ ΓΙΑ ΠΛΑΚΑ ΚΟΠΗΣ ΜΠΛΕ</t>
  </si>
  <si>
    <t>ΒΟΥΡΤΣΑ ΓΙΑ ΠΛΑΚΑ ΚΟΠΗΣ ΠΡΑΣΙΝ</t>
  </si>
  <si>
    <t>ΒΡΑΣΤΗΡΑΣ ΝΕΡΟΥ ECG ΙΝΟΧ 1LT R</t>
  </si>
  <si>
    <t>ΓΡΑΔΟ ΣΙΡΟΠΙΟΥ</t>
  </si>
  <si>
    <t>ΔΙΑΝΕΜΗΤΗΣ ΣΑΛΤΣΑΣ 16oz/475ML</t>
  </si>
  <si>
    <t>ΔΙΑΝΕΜΗΤΗΣ ΣΑΛΤΣΑΣ 36oz/1000ML</t>
  </si>
  <si>
    <t>ΔΙΣΚΟΣ ΜΕΛΑΜ. 105124 51Χ24ΕΚ Μ</t>
  </si>
  <si>
    <t>ΔΙΣΚΟΣ ΠΑΡΟΥΣ. ΑΛΟΥΜ. GN1/1 ΚΟ</t>
  </si>
  <si>
    <t>ΔΙΧΤΥ ΚΡΕΑΤΟΣ ΕΛΑΣΤΙΚΟ A/5C16</t>
  </si>
  <si>
    <t>ΔΟΧΕΙΟ ΜΠΑΧΑΡΙΚΩΝ ΣΤΡΟΓΓ. 0.5L</t>
  </si>
  <si>
    <t>ΔΟΧΕΙΟ ΜΠΑΧΑΡΙΚΩΝ ΣΤΡΟΓΓ. 1LT</t>
  </si>
  <si>
    <t>ΔΟΧΕΙΟ ΜΠΑΧΑΡΙΚΩΝ ΣΤΡΟΓΓ. 2LT</t>
  </si>
  <si>
    <t>ΔΟΧΕΙΟ ΝΤΡΕΣΙΝΓΚ ΜΕΛΑΜ. ΛΕΥΚΟ</t>
  </si>
  <si>
    <t>ΕΡΓΑΛΕΙΟ ΞΥΣΤΡΑ ΔΙΑΚΟΣΜ. ΛΑΧΑΝ</t>
  </si>
  <si>
    <t>ΘΕΡΜΟΜΕΤΡΟ ΑΚΙΔΑΣ -50 ΕΩΣ +300</t>
  </si>
  <si>
    <t>ΘΕΡΜΟΜΕΤΡΟ ΑΚΙΔΑΣ ΕΤΙ -40/+70o</t>
  </si>
  <si>
    <t>ΘΕΡΜΟΜΕΤΡΟ ΥΠΕΡΥΘΡΩΝ -50 ΕΩΣ +</t>
  </si>
  <si>
    <t>ΘΕΡΜΟΜΕΤΡΟ ΨΥΓΕΙΟΥ-ΚΑΤΑΨΥΞΗΣ Κ</t>
  </si>
  <si>
    <t>ΚΑΝΑΤΑ ΑΚΡΥΛ. ΔΙΑΦΑΝΗ 1,8LT JA</t>
  </si>
  <si>
    <t>ΚΑΝΑΤΑ ΜΕΖΟΥΡΑ P/P 2LT</t>
  </si>
  <si>
    <t>ΚΑΝΑΤΑ ΜΕΖΟΥΡΑ P/P 3LT</t>
  </si>
  <si>
    <t>ΚΑΝΑΤΑ ΜΕΖΟΥΡΑ P/P 5LT</t>
  </si>
  <si>
    <t>ΚΑΠΑΚΙ POLYP. 1/1 GNPPL-11</t>
  </si>
  <si>
    <t>ΚΑΠΑΚΙ POLYP. 1/2 GNPPL-12</t>
  </si>
  <si>
    <t>ΚΑΠΑΚΙ POLYP. 1/3 GNPPL-13</t>
  </si>
  <si>
    <t>ΚΑΠΑΚΙ POLYP. 1/4 GNPPL-14</t>
  </si>
  <si>
    <t>ΚΑΠΑΚΙ POLYP. 1/6 GNPPL-16</t>
  </si>
  <si>
    <t>ΚΑΠΑΚΙ S/S 1/1 11000</t>
  </si>
  <si>
    <t>ΚΑΠΑΚΙ S/S 1/2 12000</t>
  </si>
  <si>
    <t>ΚΑΠΑΚΙ S/S 1/3 13000</t>
  </si>
  <si>
    <t>ΚΑΠΑΚΙ S/S 1/4 14000</t>
  </si>
  <si>
    <t>ΚΑΠΑΚΙ S/S 1/6 16000</t>
  </si>
  <si>
    <t>ΚΑΠΑΚΙ S/S 1/9 19000</t>
  </si>
  <si>
    <t>ΚΑΠΑΚΙ ΑΚΡΥΛ. 2/1 21000</t>
  </si>
  <si>
    <t>ΚΑΠΑΚΙ ΧΥΤΡΑΣ ΙΝΟΧ 20ΕΚ</t>
  </si>
  <si>
    <t>ΚΑΠΑΚΙ ΧΥΤΡΑΣ ΙΝΟΧ 24ΕΚ</t>
  </si>
  <si>
    <t>ΚΑΠΑΚΙ ΧΥΤΡΑΣ ΙΝΟΧ 32ΕΚ</t>
  </si>
  <si>
    <t>ΚΑΠΑΚΙ ΧΥΤΡΑΣ ΙΝΟΧ 36ΕΚ</t>
  </si>
  <si>
    <t>ΚΑΠΑΚΙ ΧΥΤΡΑΣ ΙΝΟΧ 40ΕΚ</t>
  </si>
  <si>
    <t>ΚΑΠΑΚΙ ΧΥΤΡΑΣ ΡΙΑΖΖΑ 45ΕΚ 0939</t>
  </si>
  <si>
    <t>ΚΑΠΑΚΙ ΧΥΤΡΑΣ ΡΙΑΖΖΑ 50ΕΚ 0939</t>
  </si>
  <si>
    <t>ΚΑΤΣΑΡΟΛΙ ΙΝΟΧ 18/10 ΒΑΘΥ 20ΕΚ</t>
  </si>
  <si>
    <t>ΚΑΤΣΑΡΟΛΙ ΙΝΟΧ 18/10 ΒΑΘΥ 24ΕΚ</t>
  </si>
  <si>
    <t>ΚΑΤΣΑΡΟΛΙ ΙΝΟΧ 18/10 ΡΗΧΟ 20ΕΚ</t>
  </si>
  <si>
    <t>ΚΟΠΤΗΣ ΖΥΜΗΣ ΙΝΟΧ 5 ΡΟΔΕΣ ΙΣΙΕ</t>
  </si>
  <si>
    <t>ΚΟΠΤΗΣ ΖΥΜΗΣ ΙΝΟΧ ΕΥΚΑΜΠΤΟΣ 12</t>
  </si>
  <si>
    <t>ΚΟΠΤΗΣ ΤΥΡΙΟΥ ΤΟΞΟ ΦΕΤΑΣ</t>
  </si>
  <si>
    <t>ΚΟΡΝΕ ΙΝΟΧ ΣΕΤ/27ΤΕΜ ΣΕ ΚΟΥΤΙ</t>
  </si>
  <si>
    <t>ΚΟΡΝΕ ΠΛΑΣΤ. ΑΣΤΕΡΙ ΣΕΤ/7ΤΕΜ</t>
  </si>
  <si>
    <t>ΚΟΡΝΕ ΠΛΑΣΤ. ΙΣΙΟ ΣΕΤ/7ΤΕΜ</t>
  </si>
  <si>
    <t>ΚΟΣΚΙΝΟ ΙΝΟΧ ΡΙΝΤΙ Φ30ΕΚ ΣΙΤΑ</t>
  </si>
  <si>
    <t>ΚΟΣΚΙΝΟ ΙΝΟΧ ΡΙΝΤΙ Φ35ΕΚ ΨΑΡΙΩ</t>
  </si>
  <si>
    <t>ΚΟΥΒΑΔΑΚΙ ΠΑΓΟΥ ΜΑΥΡΟ ΣΦΥΡΗΛΑΤ</t>
  </si>
  <si>
    <t>ΚΟΥΒΑΔΑΚΙ ΠΑΓΟΥ ΜΕ ΚΡΙΚΟΥΣ Φ12</t>
  </si>
  <si>
    <t>ΚΟΥΠΑ ΧΑΛΚΙΝΗ MULE 45CL Φ9Χ9ΕΚ</t>
  </si>
  <si>
    <t>ΚΟΥΠΑΤ ΖΑΧ/ΚΗΣ ΙΝΟΧ ΣΤΡΟΓΓ. ΙΣ</t>
  </si>
  <si>
    <t>ΚΟΥΤΑΛΑ ΑΡΑΧΝΗ ΙΝΟΧ Φ17Χ50ΕΚ</t>
  </si>
  <si>
    <t>ΚΟΥΤΑΛΑ ΑΡΑΧΝΗ ΙΝΟΧ Φ20Χ50ΕΚ</t>
  </si>
  <si>
    <t>ΚΟΥΤΑΛΑ ΑΡΑΧΝΗ Φ26ΕΚ</t>
  </si>
  <si>
    <t>ΚΟΥΤΑΛΑ ΒΑΘΙΑ ΙΝΟΧ 18/10 Φ12Χ3</t>
  </si>
  <si>
    <t>ΚΟΥΤΑΛΑ ΒΑΘΙΑ ΙΝΟΧ 18/10 Φ14Χ5</t>
  </si>
  <si>
    <t>ΚΟΥΤΑΛΑ ΒΑΘΙΑ ΙΝΟΧ 18/10 Φ16Χ6</t>
  </si>
  <si>
    <t>ΚΟΥΤΑΛΑ ΒΑΘΙΑ ΙΝΟΧ 18/10 Φ9Χ37</t>
  </si>
  <si>
    <t>ΚΟΥΤΑΛΑ ΡΑΓΟΥ ΙΝΟΧ 35ΕΚ SALVI</t>
  </si>
  <si>
    <t>ΚΟΥΤΑΛΑ ΡΗΧΗ ΤΡΥΠΗΤΗ ΙΝΟΧ 18/10 Φ12Χ</t>
  </si>
  <si>
    <t>ΚΟΥΤΑΛΑ ΡΗΧΗ ΤΡΥΠΗΤΗ ΙΝΟΧ 18/10 Φ16Χ</t>
  </si>
  <si>
    <t>ΚΟΥΤΑΛΑ ΡΗΧΗ ΤΡΥΠΗΤΗ ΙΝΟΧ 18/10 Φ18Χ</t>
  </si>
  <si>
    <t>ΚΟΥΤΑΛΙ ΝΟΥΑΖΕΤ ΜΟΝΟ 25mm</t>
  </si>
  <si>
    <t>ΚΟΥΤΑΛΟΘΗΚΗ ΠΛΑΣΤ. 4Θ ΓΚΡΙ GK-</t>
  </si>
  <si>
    <t>ΛΑΒΙΔΑ ΙΝΟΧ 40ΕΚ ΜΕ ΕΛΑΤΗΡΙΟ</t>
  </si>
  <si>
    <t>ΛΑΒΙΔΑ ΜΕ ΔΟΝΤΙΑ ΣΙΛΙΚ. 30ΕΚ</t>
  </si>
  <si>
    <t>ΛΑΒΙΔΑ ΜΕ ΔΟΝΤΙΑ ΣΙΛΙΚ. 40ΕΚ</t>
  </si>
  <si>
    <t>ΛΑΔΕΡΟ ΠΛΑΣΤ. ΡΟΗ 1.3LT</t>
  </si>
  <si>
    <t>ΛΕΚΑΝΗ POLYP. 1/1 100 11100 GN</t>
  </si>
  <si>
    <t>ΛΕΚΑΝΗ POLYP. 1/1 150 11150 GN</t>
  </si>
  <si>
    <t>ΛΕΚΑΝΗ POLYP. 1/1 200 11200 GN</t>
  </si>
  <si>
    <t>ΛΕΚΑΝΗ POLYP. 1/2 100 12100 GN</t>
  </si>
  <si>
    <t>ΛΕΚΑΝΗ POLYP. 1/2 150 12150 GN</t>
  </si>
  <si>
    <t>ΛΕΚΑΝΗ POLYP. 1/2 200 12200 GN</t>
  </si>
  <si>
    <t>ΛΕΚΑΝΗ POLYP. 1/3 100 13100 GN</t>
  </si>
  <si>
    <t>ΛΕΚΑΝΗ POLYP. 1/3 150 13150 GN</t>
  </si>
  <si>
    <t>ΛΕΚΑΝΗ POLYP. 1/3 200 13200 GN</t>
  </si>
  <si>
    <t>ΛΕΚΑΝΗ POLYP. 1/4 150 14150 GN</t>
  </si>
  <si>
    <t>ΛΕΚΑΝΗ POLYP. 1/4 200 14200 GN</t>
  </si>
  <si>
    <t>ΛΕΚΑΝΗ POLYP. 1/6 100 16100 GN</t>
  </si>
  <si>
    <t>ΛΕΚΑΝΗ POLYP. 1/6 150 16150 GN</t>
  </si>
  <si>
    <t>ΛΕΚΑΝΗ S/S 1/1 020 11020</t>
  </si>
  <si>
    <t>ΛΕΚΑΝΗ S/S 1/1 020 ΔΙΑΤΡ.</t>
  </si>
  <si>
    <t>ΛΕΚΑΝΗ S/S 1/1 065 ΔΙΑΤΡ.</t>
  </si>
  <si>
    <t>ΛΕΚΑΝΗ S/S 1/1 100 ΔΙΑΤΡ.</t>
  </si>
  <si>
    <t>ΛΕΚΑΝΗ S/S 1/1 150 ΔΙΑΤΡ.</t>
  </si>
  <si>
    <t>ΛΕΚΑΝΗ S/S 1/2 065 12065</t>
  </si>
  <si>
    <t>ΛΕΚΑΝΗ S/S 1/3 150 13150</t>
  </si>
  <si>
    <t>ΛΕΚΑΝΗ S/S 1/4 150 14150</t>
  </si>
  <si>
    <t>ΛΕΚΑΝΗ S/S 1/4 200 14200</t>
  </si>
  <si>
    <t>ΛΕΚΑΝΗ S/S 1/6 065 16065</t>
  </si>
  <si>
    <t>ΛΕΚΑΝΗ S/S 1/9 100 19100</t>
  </si>
  <si>
    <t>ΛΕΚΑΝΗ ΑΚΡΥΛ. 2/1 150 21150</t>
  </si>
  <si>
    <t>ΛΕΚΑΝΗ ΑΚΡΥΛ. 2/1 200 21200</t>
  </si>
  <si>
    <t>ΜΑΓΝΗΤΗΣ ΜΑΧΑΙΡΙΩΝ ΤΟΙΧΟΥ 55ΕΚ</t>
  </si>
  <si>
    <t>ΜΑΝΤΟΛΙΝΟ SALVI ΙΝΟΧ ΡΥΘΜΙΖΟΜΕ</t>
  </si>
  <si>
    <t>ΜΑΡΜΙΤΑ ΙΝΟΧ 18/10 20ΕΚ Χ20Υ 6</t>
  </si>
  <si>
    <t>ΜΑΡΜΙΤΑ ΙΝΟΧ 18/10 24ΕΚ Χ24Υ 1</t>
  </si>
  <si>
    <t>ΜΑΡΜΙΤΑ ΙΝΟΧ 18/10 32ΕΚ X31Y 2</t>
  </si>
  <si>
    <t>ΜΑΡΜΙΤΑ ΙΝΟΧ 18/10 36ΕΚ Χ36Υ 3</t>
  </si>
  <si>
    <t>ΜΑΧΑΙΡΙ ICEL 24100.3000.100 ΛΕ</t>
  </si>
  <si>
    <t>ΜΑΧΑΙΡΙ SALVI ΨΩΜΙΟΥ 21ΕΚ</t>
  </si>
  <si>
    <t>ΜΗΛΟΚΑΘΑΡΙΣΤΗΣ CHIDINI/CUTLERY</t>
  </si>
  <si>
    <t>ΜΠΑΙΝ ΜΑΡΙ ATOSA GN1/1 ECO AT7</t>
  </si>
  <si>
    <t>ΜΠΛΕΝΤΕΡ JOHNY ΑΚ/12 ECO 1200W</t>
  </si>
  <si>
    <t>ΜΠΩΛ ΑΝΑΜΙΞΗΣ ΙΝΟΧ ΒΑΘΥ Φ32Χ15</t>
  </si>
  <si>
    <t>ΜΠΩΛ ΑΝΑΜΙΞΗΣ ΙΝΟΧ ΒΑΘΥ Φ34Χ16</t>
  </si>
  <si>
    <t>ΜΠΩΛ ΑΝΑΜΙΞΗΣ ΙΝΟΧ ΒΑΘΥ Φ36Χ13</t>
  </si>
  <si>
    <t>ΜΠΩΛ ΑΝΑΜΙΞΗΣ ΙΝΟΧ ΒΑΘΥ Φ40ΕΚ</t>
  </si>
  <si>
    <t>ΜΠΩΛ ΑΝΑΜΙΞΗΣ ΙΝΟΧ ΡΗΧΟ Φ28Χ10</t>
  </si>
  <si>
    <t>ΜΠΩΛ ΚΟΝΣΟΜΕ ΒΙΕΝΝΑ ΜΕ ΧΕΡΙΑ 0</t>
  </si>
  <si>
    <t>ΜΠΩΛ ΜΕΛΑΜ. 1312 12Χ5.5 ΣΤΟΙΒ.</t>
  </si>
  <si>
    <t>ΜΠΩΛ ΜΕΛΑΜ. WAVY Φ15ΕΚ ΜΑΥΡΟ</t>
  </si>
  <si>
    <t>ΜΠΩΛ ΜΕΛΑΜ. WAVY Φ19ΕΚ ΜΑΥΡΟ</t>
  </si>
  <si>
    <t>ΜΠΩΛ ΜΕΛΑΜ. WAVY Φ22ΕΚ ΜΑΥΡΟ</t>
  </si>
  <si>
    <t>ΜΠΩΛ ΜΕΛΑΜ. WAVY Φ27ΕΚ ΛΕΥΚΟ</t>
  </si>
  <si>
    <t>ΜΠΩΛ ΜΕΛΑΜ. WAVY Φ27ΕΚ ΜΑΥΡΟ</t>
  </si>
  <si>
    <t>ΜΠΩΛ ΜΕΛΑΜ. ΛΟΞΟ ΛΕΥΚΟ ΜΕ ΓΡΑΜ</t>
  </si>
  <si>
    <t>ΜΠΩΛ ΞΥΛ. ΟΞΙΑ 15ΕΚ</t>
  </si>
  <si>
    <t>ΜΠΩΛ ΞΥΛ. ΟΞΙΑ 20ΕΚ</t>
  </si>
  <si>
    <t>ΜΥΛΟΣ ΑΛΑΤΙΟΥ LIDREWA ΞΥΛ. ΦΥΣ</t>
  </si>
  <si>
    <t>ΜΥΛΟΣ ΠΙΠΕΡΙΟΥ LIDREWA ΞΥΛ. ΚΑ</t>
  </si>
  <si>
    <t>ΞΥΛΟ ΚΟΠΗΣ ΨΩΜΙΟΥ 40Χ24  ΜΕ ΣΧ</t>
  </si>
  <si>
    <t>ΞΥΣΤΡΑ ΒΟΥΤΥΡΟΥ ΠΛΑΣΤ. ΛΑΒΗ</t>
  </si>
  <si>
    <t>ΠΑΛΕΤΑ ΙΝΟΧ ΙΣΙΑ 20ΕΚ</t>
  </si>
  <si>
    <t>ΠΑΛΕΤΑ ΙΝΟΧ ΙΣΙΑ 30ΕΚ</t>
  </si>
  <si>
    <t>ΠΑΛΕΤΑ ΙΝΟΧ ΣΠΑΣΤΗ 25Χ3,2ΕΚ</t>
  </si>
  <si>
    <t>ΠΗΡΟΥΝΑ ΙΝΟΧ ΔΙΧΑΛΗ 28.5ΕΚ</t>
  </si>
  <si>
    <t>ΠΙΑΤΕΛΑ ΜΕΛΑΜ. 41012 ΟΨΗ ΠΕΤΡΑ</t>
  </si>
  <si>
    <t>ΠΙΑΤΕΛΑ ΜΕΛΑΜ. PINE WOOD GN1/3</t>
  </si>
  <si>
    <t>ΠΙΑΤΕΛΑ ΜΕΛΑΜ. PINE WOOD ΓΟΝΔΟ</t>
  </si>
  <si>
    <t>ΠΙΑΤΕΛΑ ΜΕΛΑΜ. WAVY GN2/4 ΛΕΥΚ</t>
  </si>
  <si>
    <t>ΠΙΑΤΕΛΑ ΜΕΛΑΜ. WAVY GN2/4 ΜΑΥΡ</t>
  </si>
  <si>
    <t>ΠΙΑΤΕΛΑ ΜΕΛΑΜ. WAVY ΛΕΥΚΗ GN1/</t>
  </si>
  <si>
    <t>ΠΙΑΤΕΛΑ ΜΕΛΑΜ. WAVY ΜΑΥΡΗ GN1/</t>
  </si>
  <si>
    <t>ΠΙΑΤΕΛΑ ΜΕΛΑΜ. WOOD ΜΑΥΡΗ GN 1</t>
  </si>
  <si>
    <t>ΠΙΑΤΕΛΑ ΜΕΛΑΜ. WOOD ΜΑΥΡΗ GN1/</t>
  </si>
  <si>
    <t>ΠΙΑΤΕΛΑ ΜΕΛΑΜ. ΟΒΑΛ ΛΕΥΚΗ 45Χ2</t>
  </si>
  <si>
    <t>ΠΙΑΤΟ ΜΕΛΑΜ. PINE WOOD ΒΑΘΥ 21</t>
  </si>
  <si>
    <t>ΠΙΑΤΟ ΜΕΛΑΜ. PINE WOOD ΡΗΧΟ 28</t>
  </si>
  <si>
    <t>ΠΙΑΤΟ ΜΕΛΑΜ. ΠΙΤΣΑΣ WAVY 35ΕΚ</t>
  </si>
  <si>
    <t>ΠΙΝΕΛΟ ΖΑΧ/ΚΗΣ ΦΥΣΙΚΗ ΤΡΙΧΑ 6,</t>
  </si>
  <si>
    <t>ΠΙΝΕΛΟ ΖΑΧ/ΚΗΣ ΦΥΣΙΚΗ ΤΡΙΧΑ 7.</t>
  </si>
  <si>
    <t>ΠΙΝΕΛΟ ΣΙΛΙΚ. ΚΟΚΚ. ΙΝΟΧ ΛΑΒΗ</t>
  </si>
  <si>
    <t>ΠΛΑΚΑ ΚΟΠΗΣ ΠΟΛ. 33Χ18Χ1 ΜΠΑΡ</t>
  </si>
  <si>
    <t>ΠΛΑΚΑ ΚΟΠΗΣ ΠΟΛ. 50Χ30Χ2 ΚΑΦΕ</t>
  </si>
  <si>
    <t>ΠΛΑΚΑ ΚΟΠΗΣ ΠΟΛ. 50Χ30Χ2 ΚΙΤΡΙ</t>
  </si>
  <si>
    <t>ΠΛΑΚΑ ΚΟΠΗΣ ΠΟΛ. 50Χ30Χ2 ΚΟΚΚ.</t>
  </si>
  <si>
    <t>ΠΛΑΚΑ ΚΟΠΗΣ ΠΟΛ. 50Χ30Χ2 ΜΩΒ</t>
  </si>
  <si>
    <t>ΠΛΑΚΑ ΚΟΠΗΣ ΠΟΛ. 50Χ30Χ2 ΠΡΑΣΙ</t>
  </si>
  <si>
    <t>ΠΛΑΚΑ ΚΟΠΗΣ ΠΟΛ. 60Χ40Χ2 ΚΙΤΡΙ</t>
  </si>
  <si>
    <t>ΠΛΑΚΑ ΚΟΠΗΣ ΠΟΛ. 60Χ40Χ2 ΚΟΚΚ.</t>
  </si>
  <si>
    <t>ΠΛΑΚΑ ΚΟΠΗΣ ΠΟΛ. 60Χ40Χ2 ΛΕΥΚΗ</t>
  </si>
  <si>
    <t>ΠΛΑΚΑ ΚΟΠΗΣ ΠΟΛ. 60Χ40Χ2 ΜΠΛΕ</t>
  </si>
  <si>
    <t>ΠΛΑΚΑ ΚΟΠΗΣ ΠΟΛ. 60Χ40Χ2 ΠΡΑΣΙ</t>
  </si>
  <si>
    <t>ΠΛΑΣΤΗΣ ΑΝΤΙΚΟΛ. ΚΥΛΙΟΜ. Φ6,3Ε</t>
  </si>
  <si>
    <t>ΠΛΑΣΤΗΣ ΞΥΛ. ΟΞΙΑ ΚΥΛΙΟΜ. Φ5,5</t>
  </si>
  <si>
    <t>ΠΛΑΣΤΗΣ ΞΥΛ. ΟΞΙΑ Φ3,5ΕΚ 40ΕΚ</t>
  </si>
  <si>
    <t>ΠΟΤΗΡΙ 440111 ΓΚΡΑΠΑΣ 9CL</t>
  </si>
  <si>
    <t>ΠΟΤΗΡΙ BASICS MINI ΧΥΜΟΥ 23CL</t>
  </si>
  <si>
    <t>ΠΟΤΗΡΙ ESKALE ΧΥΜΟΥ TEMP. 18CL</t>
  </si>
  <si>
    <t>ΠΟΤΗΡΙ YPSILON ΛΙΚΕΡ 15CL</t>
  </si>
  <si>
    <t>ΠΡΟΕΚΤΑΣΗ ΚΑΛ. ΠΛΥΝΤ. 36Θ BY-3</t>
  </si>
  <si>
    <t>ΡΑΒΔΟΣ ΜΙΞΕΡ ΧΕΙΡΟΣ WARING WSB</t>
  </si>
  <si>
    <t>ΡΟΔΑ ΠΙΤΣΑΣ ΠΛΑΣΤ. ΛΑΒΗ 10ΕΚ</t>
  </si>
  <si>
    <t>ΣΑΚΟΥΛΑ ΖΑΧ/ΚΗΣ ΔΙΑΦΑΝΗ 46ΕΚ 1</t>
  </si>
  <si>
    <t>ΣΑΚΟΥΛΑ ΖΑΧ/ΚΗΣ ΔΙΑΦΑΝΗ 53ΕΚ 1</t>
  </si>
  <si>
    <t>ΣΑΛΑΤΙΕΡΑ ΜΕΛΑΜ. ΤΕΤΡΑΓ. 23014</t>
  </si>
  <si>
    <t>ΣΑΛΑΤΙΕΡΑ ΜΕΛΑΜ. ΤΕΤΡΑΓ. 23019</t>
  </si>
  <si>
    <t>ΣΑΛΑΤΙΕΡΑ ΜΕΛΑΜ. ΤΕΤΡΑΓ. 23024</t>
  </si>
  <si>
    <t>ΣΕΣΟΥΛΑ ΠΛΑΣΤ. ΛΕΥΚΗ 29ΕΚ</t>
  </si>
  <si>
    <t>ΣΕΣΟΥΛΑ ΠΛΑΣΤ. ΛΕΥΚΗ 38ΕΚ</t>
  </si>
  <si>
    <t>ΣΕΤ ΜΠΑΡ ΠΛΑΣΤ. 4Θ  GSE-04</t>
  </si>
  <si>
    <t>ΣΙΝΟΥΑ ΙΝΟΧ 22ΕΚ ΜΕ ΣΙΤΑ ΕΝΙΣΧ</t>
  </si>
  <si>
    <t>ΣΙΝΟΥΑ ΡΙΝΤΙ ΙΝΟΧ 18/10 ΜΕ ΓΑΝ</t>
  </si>
  <si>
    <t>ΣΙΡΟΠΙΕΡΑ JASON 1LT QMP-36CL</t>
  </si>
  <si>
    <t>ΣΚΟΥΠ ΠΑΓΩΤΟΥ STOCKEL ΓΛΥΚΕΡ.</t>
  </si>
  <si>
    <t>ΣΟΥΠΙΕΡΑ ΗΛΕΚΤΡ. ΜΑΥΡΗ 10LT ΑΤ</t>
  </si>
  <si>
    <t>ΣΟΥΡΩΤΗΡΙ ΙΝΟΧ ΜΑΚΑΡΟΝΙΩΝ Φ40</t>
  </si>
  <si>
    <t>#ΣΟΥΡΩΤΗΡΙ ΚΩΝΙΚΟ ΜΕ ΒΑΣΗ Φ32Χ</t>
  </si>
  <si>
    <t>ΣΟΥΡΩΤΗΡΙ ΚΩΝΙΚΟ ΜΕ ΣΙΤΑ 20ΕΚ</t>
  </si>
  <si>
    <t>ΣΟΥΡΩΤΗΡΙ ΚΩΝΙΚΟ ΜΟΝΗ ΣΙΤΑ Φ8Ε</t>
  </si>
  <si>
    <t>ΣΠΑΤΟΥΛΑ BURGER ΣΠΑΣΤΗ ΠΛΑΣΤ.</t>
  </si>
  <si>
    <t>ΣΠΑΤΟΥΛΑ POLYGLASS 220oC 40ΕΚ</t>
  </si>
  <si>
    <t>ΣΠΑΤΟΥΛΑ POLYGLASS 220oC 50ΕΚ</t>
  </si>
  <si>
    <t>ΣΠΑΤΟΥΛΑ ΖΑΧ/ΚΗΣ ABS 35ΕΚ +110</t>
  </si>
  <si>
    <t>ΣΠΑΤΟΥΛΑ ΖΑΧ/ΚΗΣ ABS 40ΕΚ +110</t>
  </si>
  <si>
    <t>ΣΠΑΤΟΥΛΑ ΙΝΟΧ 10Χ10Χ37ΕΚ</t>
  </si>
  <si>
    <t>ΣΠΑΤΟΥΛΑ ΙΝΟΧ 37ΕΚ 3mm</t>
  </si>
  <si>
    <t>ΣΠΑΤΟΥΛΑ ΙΝΟΧ ΤΡΥΠΗΤΗ 8Χ10Χ29Ε</t>
  </si>
  <si>
    <t>ΣΠΑΤΟΥΛΑ ΠΛΑΣΤ. ΛΑΒΗ 10Χ12ΕΚ</t>
  </si>
  <si>
    <t>ΣΠΑΤΟΥΛΑ ΠΟΛΥΑΙΘ. 40ΕΚ</t>
  </si>
  <si>
    <t>ΣΠΑΤΟΥΛΑ ΠΟΛΥΑΙΘ. 50ΕΚ</t>
  </si>
  <si>
    <t>ΣΠΑΤΟΥΛΑ ΠΟΛΥΑΙΘ. 60ΕΚ</t>
  </si>
  <si>
    <t>ΣΠΑΤΟΥΛΑ ΠΟΛΥΑΙΘ. 90ΕΚ</t>
  </si>
  <si>
    <t>ΣΠΑΤΟΥΛΑ ΣΠΑΣΤΗ ΠΛΑΣΤ. ΛΑΒΗ 7,</t>
  </si>
  <si>
    <t>ΣΠΑΤΟΥΛΑ ΣΠΑΣΤΗ ΠΛΑΣΤ. ΛΑΒΗ 9Χ</t>
  </si>
  <si>
    <t>ΣΠΑΤΟΥΛΑ ΣΠΑΣΤΗ ΠΛΑΣΤ. ΛΑΒΗ ΤΡ</t>
  </si>
  <si>
    <t>ΣΠΑΤΟΥΛΑ ΤΡΥΠΗΤΗ ΙΝΟΧ 37ΕΚ 3mm</t>
  </si>
  <si>
    <t>ΣΤΑΝΤ ΓΙΑ ΠΛΑΚΕΣ ΚΟΠΗΣ 6Θ ΙΝΟΧ</t>
  </si>
  <si>
    <t>ΣΤΑΝΤ ΔΙΣΚΩΝ ΜΕΤΑΛ. ΠΤΥΣ/ΝΟ 48</t>
  </si>
  <si>
    <t>ΣΤΑΝΤ ΞΥΛ. ΜΕ ΚΑΡΤΑ 6Χ9 GARIB</t>
  </si>
  <si>
    <t>ΣΤΑΧΤ. ΓΥΑΛ. ΔΙΑΦΑΝΟ ΤΕΤΡΑΓ. 1</t>
  </si>
  <si>
    <t>ΣΤΑΧΤ. ΔΑΠΕΔΟΥ+ΧΑΡΤΟΔ. ΜΑΥΡΟ Φ</t>
  </si>
  <si>
    <t>ΣΤΑΧΤ. ΙΝΟΧ ΑΝΤΙΑΝΕΜΙΚΟ Φ9Χ4,5</t>
  </si>
  <si>
    <t>ΣΤΑΧΤ. ΙΝΟΧ Φ10 ΠΟΜΠΕ ΒΑΣΗ</t>
  </si>
  <si>
    <t>ΣΤΑΧΤ. ΠΟΥΡΟΥ ΓΥΑΛ. 12Χ18ΕΚ</t>
  </si>
  <si>
    <t>ΣΧΑΡΑ ΖΕΛΑΡΙΣΜ. ΙΝΟΧ ΚΑΡΕ ΜΕ Π</t>
  </si>
  <si>
    <t>ΣΧΑΡΑ ΠΟΤΗΡΙΩΝ 53Χ34 ΣΚΛΗΡΗ ΜΑ</t>
  </si>
  <si>
    <t>ΣΧΑΡΑ ΣΤΡΑΓΓΙΣΜΑΤΟΣ POLYP. 1/1</t>
  </si>
  <si>
    <t>ΣΧΑΡΑ ΣΤΡΑΓΓΙΣΜΑΤΟΣ S/S 1/1 11</t>
  </si>
  <si>
    <t>ΣΧΑΡΑ ΣΤΡΑΓΓΙΣΜΑΤΟΣ ΑΚΡΥΛ. 1/1</t>
  </si>
  <si>
    <t>ΣΧΑΡΑ ΣΤΡΑΓΓΙΣΜΑΤΟΣ ΑΚΡΥΛ. 2/1</t>
  </si>
  <si>
    <t>ΣΧΑΡΑ ΦΟΥΡΝΟΥ GN1/1 ΙΝΟΧ</t>
  </si>
  <si>
    <t>ΣΩΛΗΝΑΣ ΚΡΕΑΤΟΣ ΤΟΥΜΠΙ 11ΕΚ</t>
  </si>
  <si>
    <t>#ΤΑΨΙ ΑΛΟΥΜ. STONE ΑΝΤΙΚΟΛ. IN</t>
  </si>
  <si>
    <t>ΤΑΨΙ ΖΑΧ/ΚΗΣ 42Χ28Χ4 ΑΛΟΥΜΙΝΑΤ</t>
  </si>
  <si>
    <t>ΤΗΓΑΝΙ EXP. ΑΛΟΥΜ. ΑΝΤΙΚΟΛ. IN</t>
  </si>
  <si>
    <t>ΤΗΓΑΝΙ ΡΙΝΤΙ ST-BLACK ΑΛΟΥΜ. Α</t>
  </si>
  <si>
    <t>ΤΟΣΤΙΕΡΑ ECG ΨΗΣΤΙΕΡΑ KG100 20</t>
  </si>
  <si>
    <t>ΤΡΙΦΤΗΣ ΜΑΚΡΥΣ ΙΝΟΧ ΨΙΛΟΣ-EXTR</t>
  </si>
  <si>
    <t>ΤΡΙΦΤΗΣ ΠΥΡΑΜΙΔΑ ΜΕΓΑΛΟΣ 24ΕΚ</t>
  </si>
  <si>
    <t>ΤΣΕΡΚΙ ΙΝΟΧ Φ14Χ5</t>
  </si>
  <si>
    <t>ΤΣΕΡΚΙ ΙΝΟΧ Φ20Χ5</t>
  </si>
  <si>
    <t>ΤΣΕΡΚΙ ΙΝΟΧ Φ24Χ5</t>
  </si>
  <si>
    <t>#ΦΟΡΜΑ ΙΝΟΧ ΤΕΡΙΝΑΣ Χ/Κ 30,5Χ9</t>
  </si>
  <si>
    <t>ΦΟΡΜΑ ΚΕΙΚ ΑΛΟΥΜ. ΚΩΝΟΣ Φ22</t>
  </si>
  <si>
    <t>ΦΟΡΜΑ ΣΙΛΙΚ. SFT330 FRT120 ΚΕΙ</t>
  </si>
  <si>
    <t>ΦΟΡΜΑ ΤΑΡΤΑΣ ΑΝΤΙΚΟΛ. ΚΑΤΣΑΡΗ</t>
  </si>
  <si>
    <t>#ΦΡΥΓΑΝΙΕΡΑ ΚΥΛΙΟΜΕΝΗ 29Χ42Χ39</t>
  </si>
  <si>
    <t>ΧΟΥΦΤΑ ΖΥΜΗΣ 16Χ12 ΣΤΡΟΓΓ. ΓΙΑ</t>
  </si>
  <si>
    <t>ΧΟΥΦΤΑ ΖΥΜΗΣ 20Χ15 ΣΤΡΟΓΓ. ΓΙΑ</t>
  </si>
  <si>
    <t>ΧΡΟΝΟΜΕΤΡΟ ΚΟΥΖΙΝΑΣ ΨΗΦΙΑΚΟ ΜΕ</t>
  </si>
  <si>
    <t>ΧΥΤΡΑ ΙΝΟΧ 18/10 ΒΑΘΙΑ 36ΕΚ Χ2</t>
  </si>
  <si>
    <t>ΧΥΤΡΑ ΙΝΟΧ 18/10 ΒΑΘΙΑ 40ΕΚ Χ2</t>
  </si>
  <si>
    <t>ΧΥΤΡΑ ΙΝΟΧ 18/10 ΡΗΧΗ 32ΕΚ Χ15</t>
  </si>
  <si>
    <t>ΧΥΤΡΑ ΙΝΟΧ 18/10 ΡΗΧΗ 45ΕΚ Χ22</t>
  </si>
  <si>
    <t>ΧΥΤΡΑ ΙΝΟΧ ΜΕ ΚΑΠΑΚΙ ΡΗΧΗ 27LT</t>
  </si>
  <si>
    <t>ΧΥΤΡΑ ΙΝΟΧ ΜΕ ΚΑΠΑΚΙ ΡΗΧΗ 35,5</t>
  </si>
  <si>
    <t>ΧΩΝΙ ΠΛΑΣΤ. 12ΕΚ GIGAN</t>
  </si>
  <si>
    <t>ΧΩΝΙ ΠΛΑΣΤ. 16ΕΚ GIGAN</t>
  </si>
  <si>
    <t>ΧΩΝΙ ΠΛΑΣΤ. 20ΕΚ GIGAN</t>
  </si>
  <si>
    <t>ΨΑΛΙΔΙ ΚΟΥΖΙΝΑΣ ΡΙΝΤΙ ΙΝΟΧ 587</t>
  </si>
  <si>
    <t>ΨΕΚΑΣΤΗΡΙ ΠΛΑΣΤ. 1LT</t>
  </si>
  <si>
    <t>ΨΥΓΕΙΟ ΦΟΡΗΤΟ 32LT</t>
  </si>
  <si>
    <t>ΨΩΜΙΕΡΑ ΞΥΛ. ΠΛΕΚΤΗ ΟΒΑΛ 30Χ20</t>
  </si>
  <si>
    <t>ΚΟΥΤΑΛΑ ΣΑΛΤΣΑΣ ΙΝΟΧ 18ΕΚ ΡΙΝΤ</t>
  </si>
  <si>
    <t>ΚΟΥΤΑΛΑ ΣΑΛΤΣΑΣ ΙΝΟΧ 27ΕΚ ΡΙΝΤ</t>
  </si>
  <si>
    <t>ΛΑΒΙΔΑ ΡΙΝΤΙ 58136924 ΜΑΚΑΡΟΝΙ</t>
  </si>
  <si>
    <t>ΛΑΒΙΔΑ ΣΑΛΑΤΑΣ BUFFET 26ΕΚ SAL</t>
  </si>
  <si>
    <t>ΚΟΥΤΑΛΙ ΣΕΡΒΙΡ. 27.5ΕΚ 72857 L</t>
  </si>
  <si>
    <t>ΣΤΑΝΤ ΚΟΥΤΑΛΑΣ ΜΠΟΥΦΕ ΙΝΟΧ 20Χ</t>
  </si>
  <si>
    <t>ΑΥΓΟΘΗΚΗ ΙΝΟΧ ΜΕ ΠΟΔΙ 5,6ΕΚ</t>
  </si>
  <si>
    <t>ΚΟΥΤΑΛΑ ΡΑΓΟΥ ΤΡΥΠΗΤΗ ΙΝΟΧ 30Ε</t>
  </si>
  <si>
    <t>ΚΟΥΤΑΛΑ ΒΑΘΙΑ ΙΝΟΧ Φ9Χ29ΕΚ SAL</t>
  </si>
  <si>
    <t>ΣΠΑΤΟΥΛΑ ΓΛΥΚΩΝ ΙΝΟΧ 18/C CAPR</t>
  </si>
  <si>
    <t>ΚΟΥΤΑΛΙ ΡΙΖΟΤΟ ASTRA ΙΝΟΧ 18/1</t>
  </si>
  <si>
    <t>ΛΑΒΙΔΑ ΠΑΓΟΥ ΙΝΟΧ 16ΕΚ</t>
  </si>
  <si>
    <t>ΚΟΥΤΑΛΑ ΡΑΓΟΥ ΙΝΟΧ 35ΕΚ</t>
  </si>
  <si>
    <t>ΛΑΒΙΔΑ ΤΟΣΤ-ΠΑΣΤΑΣ 20ΕΚ ΜΕ ΤΡΥ</t>
  </si>
  <si>
    <t>ΠΛΑΤΩ ΗΛΕΚΤΡ. FTHC-90 ΛΕΙΟ ΧΡΩ</t>
  </si>
  <si>
    <t>ΑΠΟΧΥΜΩΤΗΣ ΧΑΜΗΛΩΝ ΣΤΡΟΦΩΝ  JE</t>
  </si>
  <si>
    <t>ΠΙΑΤΟ TERRA BLUE ΠΑΣΤΑ 27ΕΚ</t>
  </si>
  <si>
    <t>ΠΙΑΤΟ TERRA BLUE ΡΙΖΟΤΟ 27ΕΚ</t>
  </si>
  <si>
    <t>ΠΙΑΤΟ TERRA BLUE ΒΑΘΥ 23ΕΚ</t>
  </si>
  <si>
    <t>ΠΙΑΤΟ TERRA BLUE STEP 26ΕΚ</t>
  </si>
  <si>
    <t>ΠΙΑΤΟ TERRA BLUE STEP 21ΕΚ</t>
  </si>
  <si>
    <t>ΜΠΩΛ ΝΤΙΠ ΠΑΡΑΛ/ΜΟ 3Θ 19Χ6.5ΕΚ</t>
  </si>
  <si>
    <t>ΠΙΑΤΕΛΑ ΠΑΡΑΛ/ΜΗ ΜΕ ΛΑΒΗ 21X9E</t>
  </si>
  <si>
    <t>ΜΠΩΛΑΚΙ ΒΟΥΤΥΡΟΥ ΠΟΡΣ. ΣΤΟΙΒ.</t>
  </si>
  <si>
    <t>ΜΠΩΛ LYS 7,5ΕΚ ΣΤΟΙΒ. 2021</t>
  </si>
  <si>
    <t>ΣΑΛΤΣΙΕΡΑ PEARL 12,7ΕΚ 150ML A</t>
  </si>
  <si>
    <t>ΡΑΜΚΕΝ ΓΥΑΛ. ΠΥΡΙΜ. 8,5ΕΚ</t>
  </si>
  <si>
    <t>ΠΙΑΤΟ TERRA BLUE ΡΗΧΟ 19ΕΚ</t>
  </si>
  <si>
    <t>ΠΙΑΤΟ ΚΟΥΠ ΡΗΧΟ 26ΕΚ</t>
  </si>
  <si>
    <t>ΠΙΑΤΟ ΚΟΥΠ ΡΗΧΟ 22ΕΚ</t>
  </si>
  <si>
    <t>ΠΙΑΤΟ DOT ΡΗΧΟ 27ΕΚ ΛΕΥΚΟ</t>
  </si>
  <si>
    <t>ΠΙΑΤΟ DOT ΒΑΘΥ 23ΕΚ ΛΕΥΚΟ</t>
  </si>
  <si>
    <t>ΠΙΑΤΟ DOT ΠΑΣΤΑ 27ΕΚ ΛΕΥΚΟ</t>
  </si>
  <si>
    <t>ΠΙΑΤΟ DOT ΡΗΧΟ 20ΕΚ ΛΕΥΚΟ</t>
  </si>
  <si>
    <t>ΠΙΑΤΟ DOT ΡΗΧΟ 17ΕΚ ΛΕΥΚΟ</t>
  </si>
  <si>
    <t>ΜΠΩΛ ΠΟΡΣΕΛ. ΣΤΟΙΒ. 12ΕΚ</t>
  </si>
  <si>
    <t>ΦΛΥΤΖΑΝΙ ΤΣΑΓΙΟΥ ΣΤΟΙΒ. 22CL</t>
  </si>
  <si>
    <t>ΠΙΑΤΑΚΙ AEGEAN ΤΣΑΓΙΟΥ 15ΕΚ ΔΙ</t>
  </si>
  <si>
    <t>ΠΙΑΤΑΚΙ ΕΣΠΡΕΣΣΟ 11,5ΕΚ 420</t>
  </si>
  <si>
    <t>ΦΛΥΤΖΑΝΙ ΕΣΠΡΕΣΣΟ 70ML 420</t>
  </si>
  <si>
    <t>ΦΛΥΤΖΑΝΙ ΚΑΠΟΥΤΣΙΝΟ 170ML</t>
  </si>
  <si>
    <t>ΠΟΤΗΡΙ MAYA ΣΑΜΠΑΝΙΑΣ ΚΟΥΠ ΜΑΥ</t>
  </si>
  <si>
    <t>ΠΟΤΗΡΙ MAYA ΜΑΡΤΙΝΙ ΛΕΥΚΟ/ΑΣΗΜ</t>
  </si>
  <si>
    <t>#ΠΟΤΗΡΙ MAYA ΟΥΙΣΚΙ ΛΕΥΚΟ/ΑΣΗΜ</t>
  </si>
  <si>
    <t>ΠΟΤΗΡΙ CRISTAR ΜΑΡΤΙΝΙ 26CL 54</t>
  </si>
  <si>
    <t>ΠΟΤΗΡΙ CRISTAR ΜΑΡΓΑΡΙΤΑΣ 28CL</t>
  </si>
  <si>
    <t>ΠΟΤΗΡΙ ΚΡ-93512 ΚΡΑΣΙΟΥ KING 3</t>
  </si>
  <si>
    <t>ΠΟΤΗΡΙ ΚΡ-91512 ΚΡΑΣΙΟΥ KING 3</t>
  </si>
  <si>
    <t>ΠΟΤΗΡΙ ΚΡ-91503 ΑΛΕΞΑΝΤΕΡ ΝΕΡΟ</t>
  </si>
  <si>
    <t>ΠΟΤΗΡΙ ΚΡ-93503 ΑΛΕΞΑΝΤΕΡ ΚΡΑΣ</t>
  </si>
  <si>
    <t>ΠΟΤΗΡΙ ΚΡ-53037 ΜΑΡΟΚΟ ΟΥΙΣΚΙ</t>
  </si>
  <si>
    <t>ΠΟΤΗΡΙ ΚΡ-97502 ΚΟΥΡΟΣ ΚΟΝΙΑΚ</t>
  </si>
  <si>
    <t>ΠΟΤΗΡΙ ΚΡ-53070 OXFORD ΟΥΙΣΚΙ</t>
  </si>
  <si>
    <t>#ΠΟΤΗΡΙ ΚΡ-50804 NIKOL ΜΠΥΡΑΣ</t>
  </si>
  <si>
    <t>ΠΟΤΗΡΙ ΚΡ-50803 NIKOL ΜΠΥΡΑΣ 4</t>
  </si>
  <si>
    <t>ΠΟΤΗΡΙ ΚΡ-95101 ΟΥΖΟΥ 16,5CL</t>
  </si>
  <si>
    <t>ΠΟΤΗΡΙ ΚΡ-56109 GIN ΣΦΗΝΑΚΙ 3C</t>
  </si>
  <si>
    <t>ΠΟΤΗΡΙ ΚΡ-96504 ΚΟΥΡΟΣ ΣΑΜΠΑΝΙ</t>
  </si>
  <si>
    <t>ΠΟΤΗΡΙ ΚΡ-91012 ΝΕΡΟΥ Χ/ΠΟΔΙ K</t>
  </si>
  <si>
    <t>ΚΟΥΤΑΛΙ ΜΟΚΑΣ LIZA 12,2EK</t>
  </si>
  <si>
    <t>ΚΟΥΤΑΛΙ ΓΛΥΚΟΥ LIZA 13,5EK</t>
  </si>
  <si>
    <t>ΠΗΡΟΥΝΙ ΦΑΓΗΤΟΥ BETTINA 19,6EK</t>
  </si>
  <si>
    <t>ΚΟΥΤΑΛΙ ΦΑΓΗΤΟΥ BETTINA 19,4EK</t>
  </si>
  <si>
    <t>#ΠΗΡΟΥΝΙ ΦΡΟΥΤΟΥ BETTINA 18,2E</t>
  </si>
  <si>
    <t>ΠΗΡΟΥΝΙ ΓΛΥΚΟΥ ROMA 15,5EK</t>
  </si>
  <si>
    <t>ΜΑΧΑΙΡΙ ΓΛΥΚΟΥ ROMA 17EK</t>
  </si>
  <si>
    <t>ΜΑΧΑΙΡΙ ΣΤΕΙΚ BISTRO 12,5EK</t>
  </si>
  <si>
    <t>#ΠΟΤΗΡΙ ΛΟΥΛΟΥΔΙ ΣΩΛΗΝΑΣ 36.5C</t>
  </si>
  <si>
    <t>ΠΟΤΗΡΙ ΛΟΥΛΟΥΔΙ ΟΥΙΣΚΙ 33.5CL</t>
  </si>
  <si>
    <t>ΠΟΤΗΡΙ 440436 ELYSIA ΣΑΜΠΑΝΙΑΣ</t>
  </si>
  <si>
    <t>ΠΟΤΗΡΙ MELODIA GIN-TONIC 65CL</t>
  </si>
  <si>
    <t>ΠΟΤΗΡΙ TIMELESS SPRITZ 49CL</t>
  </si>
  <si>
    <t>ΠΟΤΗΡΙ ΚΡ-92506 ΑΡΙΑΔΝΗ ΜΠΥΡΑΣ</t>
  </si>
  <si>
    <t>ΠΟΤΗΡΙ EMPILABLE ΧΥΜΟΥ 20CL</t>
  </si>
  <si>
    <t>ΠΟΤΗΡΙ ΚΡ-52082 TEXAS CUBE 38C</t>
  </si>
  <si>
    <t>ΚΑΝΑΤΑ ΛΟΞΟ ΧΕΙΛΟΣ 1.8LT</t>
  </si>
  <si>
    <t>ΒΑΣΗ ΣΑΜΠΑΝΙΕΡΑΣ ΙΝΟΧ ECO 65ΕΚ</t>
  </si>
  <si>
    <t>ΔΙΑΝΕΜΗΤΗΣ ΓΑΛΑΚΤΟΣ (ΚΡΥΟΥ) ΙΝ</t>
  </si>
  <si>
    <t>ΔΙΑΝΕΜΗΤΗΣ ΔΗΜΗΤΡ. ΙΝΟΧ-P/G 2X</t>
  </si>
  <si>
    <t>ΚΑΝΑΤΑ BINGO ΜΕ ΙΝΟΧ ΚΑΠΑΚΙ 1,</t>
  </si>
  <si>
    <t>ΦΙΑΛΗ ΛΑΔΟΞΥΔΟΥ ΜΕ ΚΕΡΑΣΤΗΡΙ 3</t>
  </si>
  <si>
    <t>ΦΙΑΛΗ ΛΑΔΟΞΥΔΟΥ ΜΕ ΚΕΡΑΣΤΗΡΙ 1</t>
  </si>
  <si>
    <t>ΚΑΡΑΦΑ VILLAGE 1LT 43824</t>
  </si>
  <si>
    <t>ΦΙΑΛΗ SENSO 1LT ΔΙΑΦ. Μ/Κ</t>
  </si>
  <si>
    <t>ΘΕΡΜΟΣ ΚΑΝΑΤΑ ΙΝΟΧ 1LT ΜΑΥΡΟ Κ</t>
  </si>
  <si>
    <t>ΓΑΛΑΤΙΕΡΑ ΙΝΟΧ 90ML</t>
  </si>
  <si>
    <t>ΚΑΦΕΤΙΕΡΑ ΠΟΡΣΕΛ. ΜΕ ΚΑΠΑΚΙ 35</t>
  </si>
  <si>
    <t>ΒΑΣΗ ΜΠΑΜΠΟΥ ΓΙΑ ΒΑΖΟ ΜΕ ΒΡΥΣΗ</t>
  </si>
  <si>
    <t>ΒΑΖΟ ΓΥΑΛ. ΜΕ ΒΡΥΣΗ 4LT (ΓΥΑΛ.</t>
  </si>
  <si>
    <t>ΒΑΖΟ ΓΥΑΛ. ΜΕ ΞΥΛ. ΚΑΠΑΚΙ 7,5Χ</t>
  </si>
  <si>
    <t>ΠΑΓΟΔΟΧΕΙΟ 10LT ΣΤΡΟΓΓ. ΜΑΥΡΟ</t>
  </si>
  <si>
    <t>ΜΑΧΑΙΡΙ SALVI ΚΟΥΖΙΝΑΣ ΟΔΟΝΤ.</t>
  </si>
  <si>
    <t>ΜΑΧΑΙΡΙ SALVI ΠΑΠΑΓΑΛΑΚΙ 6EK</t>
  </si>
  <si>
    <t>A1433000 ΠΑΤΑΤΟΚΑΘΑΡΙΣΤΗΣ SANE</t>
  </si>
  <si>
    <t>ΓΑΛΑΤΙΕΡΑ ZEUS 250ML</t>
  </si>
  <si>
    <t>ΓΑΛΑΤΙΕΡΑ ZEUS 500ML</t>
  </si>
  <si>
    <t>ΑΧΝΗΡΙΧΤΗΣ ΜΟΤΤΑ 380  Φ5,5ΕΚ Υ</t>
  </si>
  <si>
    <t>ΑΝΟΙΚΤΗΡΙ ΓΚΑΡΣΟΝ ΜΑΥΡΗ ΛΑΒΗ Μ</t>
  </si>
  <si>
    <t>ΜΕΖΟΥΡΑ ΠΟΤΩΝ 2,5/5 CL ΙΝΟΧ</t>
  </si>
  <si>
    <t>ΠΡΕΣΣΑ LIME ΔΙΠΛΗ ΚΙΤΡΙΝΗ/ΠΡΑΣ</t>
  </si>
  <si>
    <t>ΠΡΕΣΣΑ LIME ΜΟΝΗ</t>
  </si>
  <si>
    <t>ΓΟΥΔΟΧΕΡΙ ΜΠΑΡ ΠΛΑΣΤ. ΜΑΥΡΟ ΛΕ</t>
  </si>
  <si>
    <t>ΓΟΥΔΟΧΕΡΙ ΜΠΑΡ ΠΛΑΣΤ. ΜΑΥΡΟ ΧΟ</t>
  </si>
  <si>
    <t>ΚΟΥΤΑΛΙ ΜΠΑΡ ΙΝΟΧ ΣΤΡΙΦΤΟ ΧΕΡΙ</t>
  </si>
  <si>
    <t>ΚΑΝΑΤΑ ΑΝΑΜΙΞΗΣ MIXING GLASS N</t>
  </si>
  <si>
    <t>ΚΕΡΑΣΤΗΡΙ ΠΛΑΚΕ ΔΙΑΦ. ΧΡΩΜΑΤΑ</t>
  </si>
  <si>
    <t>ΛΑΒΙΔΑ ΠΑΓΟΥ ΙΝΟΧ ΠΛΑΚΕ 16ΕΚ N</t>
  </si>
  <si>
    <t>#ΣΟΥΡΩΤΗΡΙ ΜΠΑΡ ΙΝΟΧ ΧΩΡΙΣ ΣΤΗ</t>
  </si>
  <si>
    <t>ΣΕΙΚΕΡ ΜΕ ΣΤΡΑΓΓΙΣΤΗΡΙ 600ML</t>
  </si>
  <si>
    <t>ΣΕΙΚΕΡ ΜΟΝΟ ΤΙΝ ΙΝΟΧ 820ML</t>
  </si>
  <si>
    <t>ΣΕΙΚΕΡ ΜΟΝΟ ΤΙΝ ΙΝΟΧ 540ML</t>
  </si>
  <si>
    <t>ΡΙΜΕΡ ΜΑΡΓΑΡΙΤΑΣ 3Θ 20x16x7.5</t>
  </si>
  <si>
    <t>ΣΕΤ ΜΠΑΡ ΙΝΟΧ 6Θ  53-443</t>
  </si>
  <si>
    <t>ΣΕΤ ΜΠΑΡ ΙΝΟΧ 5Θ 53-442</t>
  </si>
  <si>
    <t>ΣΚΟΥΠ ΠΑΓΩΤΟΥ ΓΛΥΚΕΡ. Ν24 ΑΛΟΥ</t>
  </si>
  <si>
    <t>ΠΑΝΙ ΑΝΤΙΟΛ. 0.60Χ5Μ ΧΟΝΤΡΟ ΜΑ</t>
  </si>
  <si>
    <t>ΜΠΑΡ ΜΑΤ ΛΑΣΤ.45Χ30 ΜΑΥΡΟ</t>
  </si>
  <si>
    <t>#ΜΠΑΡ ΜΑΤ ΛΑΣΤ.68Χ8ΕΚ ΜΑΥΡΟ</t>
  </si>
  <si>
    <t>ΧΑΡΤΟΠ/ΘΗΚΗ ΜΠΑΜΠΟΥ ΦΥΣΙΚΟ ΓΙΑ</t>
  </si>
  <si>
    <t>ΠΑΓΟΘΡΑΥΣΤΗΣ ΧΕΙΡΟΣ ΜΕ ΒΕΝΤΟΥΖ</t>
  </si>
  <si>
    <t>ΛΑΒΙΔΑ ΑΚΡΙΒΕΙΑΣ ΙΝΟΧ 20ΕΚ</t>
  </si>
  <si>
    <t>ΜΠΡΙΚΙ ΗΛΕΚΤΡ. ΕΛΛ. ΚΑΦΕ ANKOR</t>
  </si>
  <si>
    <t>ΛΕΜΟΝΟΣΤ. ΠΛΑΣΤ.     Φ13ΕΚ Υ6Ε</t>
  </si>
  <si>
    <t>ΣΕΣΟΥΛΑ ΑΛΟΥΜ. ΣΤΡΟΓΓ. 29ΕΚ</t>
  </si>
  <si>
    <t>ΣΕΣΟΥΛΑ ΙΝΟΧ 242ML 23,5ΕΚ</t>
  </si>
  <si>
    <t>ΣΕΣΟΥΛΑ ΙΝΟΧ 142ML 21,5ΕΚ</t>
  </si>
  <si>
    <t>ΣΕΣΟΥΛΑ ΙΝΟΧ 68ML 19ΕΚ</t>
  </si>
  <si>
    <t>ΣΟΥΠΛΑ PVC 45Χ30ΕΚ ASH MOCHA</t>
  </si>
  <si>
    <t>ΣΟΥΠΛΑ PVC 45Χ30ΕΚ ASH BEIGE</t>
  </si>
  <si>
    <t>ΠΙΠΕΡΙΕΡΑ ΠΟΡΣΕΛ. ΚΛΑΣΣΙΚΗ</t>
  </si>
  <si>
    <t>ΑΛΑΤΙΕΡΑ ΠΟΡΣΕΛ. ΚΛΑΣΣΙΚΗ</t>
  </si>
  <si>
    <t>ΔΙΣΚΟΣ FIBER ΑΝΤΙΟΛ. Φ35</t>
  </si>
  <si>
    <t>ΔΙΣΚΟΣ FIBER ΑΝΤΙΟΛ. 65Χ45 ΜΑΥ</t>
  </si>
  <si>
    <t>ΔΙΣΚΟΣ FIBER ΑΝΤΙΟΛ. 51Χ38 ΜΑΥ</t>
  </si>
  <si>
    <t>ΟΔΟΝΤΟΓΛΥΦΙΔΙΕΡΑ ΠΟΡΣΕΛ. 5Χ4ΕΚ</t>
  </si>
  <si>
    <t>ΜΥΛΟΣ ΠΙΠΕΡΙΟΥ ΑΚΡΥΛ. ΚΕΡΑΜΙΚΟ</t>
  </si>
  <si>
    <t>ΛΑΔΟΞΥΔΟ ΒΑΣΗ ΙΝΟΧ 2Θ 175ML ΜΕ</t>
  </si>
  <si>
    <t>ΠΟΤΗΡΙ CRISTAR CAPELLA ΟΥΙΣΚΙ</t>
  </si>
  <si>
    <t>ΚΥΠΕΛΟ ΠΟΡΣΕΛΑΝΗΣ ΠΟΜΠΕ 30CL</t>
  </si>
  <si>
    <t>ΠΟΤΗΡΙ KP-31203</t>
  </si>
  <si>
    <t>ΚΟΥΤΑΛΙ ΓΛΥΚΟΥ LIZA 13,5 EK</t>
  </si>
  <si>
    <t>LENOVO Server ThinkSystem SR630V2/Xeon Silver 4310/32GB/Diskless/Raid 9350 8i/PSU 1100W/3Y NBD</t>
  </si>
  <si>
    <t>LENOVO ThinkSystem Broadcom 5720 1GbpE RJ45 2 Port Ethernet</t>
  </si>
  <si>
    <t>LENOVO ThinkSystem PSU 1100W Titanium Hot-Swap</t>
  </si>
  <si>
    <t>LENOVO Thinksystem SSD 480GB Sata 2.5'' Hot-Swap</t>
  </si>
  <si>
    <t>LENOVO Windows Server 2022, Standard, ROK, 16 Cores</t>
  </si>
  <si>
    <t>DELL Monitor E2725h 27'' FHD VA, VGA, Display Port, 3 YearsW</t>
  </si>
  <si>
    <t>HP Laser Pro M501dn</t>
  </si>
  <si>
    <t>HP Color  Laser Pro MFP 3302sdw</t>
  </si>
  <si>
    <t>Oracle Micros Workstation 625X without MSR, with 15.6-inch anti-glare touchscreen display, 1 Intel Celeron dual-core process</t>
  </si>
  <si>
    <t>ΠΕΤΣΕΤΑ ΠΡΟΣΩΠΟΥ 550ΓΡ ΣΚΕΤΗ</t>
  </si>
  <si>
    <t>ΠΕΤΣΕΤΑ ΜΠΑΝΙΟΥ 550ΓΡ ΣΚΕΤΗ</t>
  </si>
  <si>
    <t>ΠΕΤΣΕΤΑ ΠΙΣΙΝΑΣ</t>
  </si>
  <si>
    <t>ΠΑΤΑΚΙ ΜΠΑΝΙΟΥ</t>
  </si>
  <si>
    <t>ΜΑΞΙΛΑΡΙΑ ΥΠΝΟΥ  50*70</t>
  </si>
  <si>
    <t>ΜΑΞΙΛΑΡΟΘΗΚΗ ΡΙΓΕ</t>
  </si>
  <si>
    <t>ΚΑΠΙΤΟΝΕ ΜΑΞΙΛΑΡΟΘΗΚΕΣ</t>
  </si>
  <si>
    <t>ΣΕΝΤΟΝΙ ΓΙΓΑΣ ΡΙΓΕ 280*300</t>
  </si>
  <si>
    <t>ΣΕΝΤΟΝΙ ΔΙΠΛΟ ΡΙΓΕ 240*270</t>
  </si>
  <si>
    <t>ΣΕΝΤΟΝΙ ΜΟΝΟ ΡΙΓΕ</t>
  </si>
  <si>
    <t>ΠΑΠΛΩΜΑΤΑ 240*260</t>
  </si>
  <si>
    <t>ΠΑΠΛΩΜΑ 220*240</t>
  </si>
  <si>
    <t>ΠΑΠΛΩΜΑΤΟΘΗΚΗ ΡΙΓΕ 260*270</t>
  </si>
  <si>
    <t>ΠΑΠΛΩΜΑΤΟΘΗΚΗ 220*270</t>
  </si>
  <si>
    <t>ΑΔΙΑΒΡΟΧΟ 180,200,30</t>
  </si>
  <si>
    <t>ΑΔΙΑΒΡΟΧΟ 160*200*30</t>
  </si>
  <si>
    <t>ΑΔΙΑΒΡΟΧΟ 90*200</t>
  </si>
  <si>
    <t>ΜΑΞΙΛΑΡΙΑ ΥΠΝΟΥ 50*70</t>
  </si>
  <si>
    <t>ΜΑΞΙΛΑΡΟΘΗΚΕΣ 50*70 ΡΙΓΕ</t>
  </si>
  <si>
    <t>ΜΑΞΙΛΑΡΟΘΗΚΗ</t>
  </si>
  <si>
    <t>ΠΕΤΣΕΤΑ ΜΠΑΝΙΟΥ  550 ΓΡ ΣΚΕΤΗ</t>
  </si>
  <si>
    <t>ΠΑΠΛΩΜΑΤΟΘΗΚΗ ΜΟΝΗ ΡΙΓΕ 170*245</t>
  </si>
  <si>
    <t>ΠΑΠΛΩΜΑ 160*240</t>
  </si>
  <si>
    <t>SEAT ΜΑΞΙΛΑΡΙ 45Χ45/5cΜΕΤ ΕΚΡΟΥ</t>
  </si>
  <si>
    <t>ΚΟΥΡΤΙΝΑ ΥΦ. ERA COL201</t>
  </si>
  <si>
    <t>ΚΟΥΡΤΙΝΑ ΥΦ. PETRA COL 08&amp;COL 09</t>
  </si>
  <si>
    <t>ΟΥΡΤΙΝΑ ΕΣΩΤΕΡΙΚΗ ΥΦ. ZELDA COL 04</t>
  </si>
  <si>
    <t>ΜΑΞΙΛΑΡΙ ΚΕΦΑΛΑΡΙΟΥ</t>
  </si>
  <si>
    <t>ΜΑΞΙΛΑΡΙ ΚΑΝΑΠΕ ΒΑΛΙΤΣΟΘΗΚΗΣ</t>
  </si>
  <si>
    <t>ΜΑΞΙΛΑΡΙ ΞΑΠΛΩΣΤΡΑΣ 195Χ60Χ6 cm</t>
  </si>
  <si>
    <t>GOSMART HOME ΜΑΞΙΛΑΡΙ ΡΕΛΙ ΤΕΤΡΑΓΩΝΟ ΜΟΝΟΧΡΩΜΟ ΠΕΤΡΟΛ ΣΚΟΥΡΟ 38Χ38Χ2cm</t>
  </si>
  <si>
    <t>ΜΑΞΙΛΑΡΙ ΥΠΝΟΥ HOTEL 100% MICROFIBER 50X70</t>
  </si>
  <si>
    <t>Α1852005 ΓΑΝΤΙ ΚΑΡΠΟΥ ΙΝΟΧ ΚΡΕΟΠΩΛΗ</t>
  </si>
  <si>
    <t>ΣΕΝΤΟΝΙ ΔΙΠΛΟ ARTEMIS 250X280ΛΕΥΚΟ</t>
  </si>
  <si>
    <t>ΜΑΞ/ΘΗΚΗ OXFORD ARTEMIS 54X75 ΛΕΥΚΗ</t>
  </si>
  <si>
    <t>ΜΑΞ/ΘΗΚΗ ΦΑΚΕΛΟΣ ARTEMIS 54Χ75 ΛΕΥΚΗ</t>
  </si>
  <si>
    <t>ΠΕΤΣΕΤΑ ΠΡΟΣΩΠΟΥ ANABELLE 50X90 ΛΕΥΚΗ</t>
  </si>
  <si>
    <t>ΠΕΤΣΕΤΑ ΜΠΑΝΙΟΥ ANABELLE 70Χ140 ΛΕΥΚΗ</t>
  </si>
  <si>
    <t>ΛΑΒΕΤΑ ANABELLE 30Χ30 ΛΕΥΚΗ</t>
  </si>
  <si>
    <t>ΤΑΠΕΤΟ 50Χ75 ΛΕΥΚΟ</t>
  </si>
  <si>
    <t>ΠΑΠΛ/ΘΗΚΗ ΔΙΠΛΗ VENUS-1 CVC 245X235 ΛΕΥΚΗ</t>
  </si>
  <si>
    <t>ΠΑΠΛ/ΘΗΚΗ ΜΟΝΗ VENUS-1 CVC 165X235 ΛΕΥΚΗ</t>
  </si>
  <si>
    <t>ΠΕΤΣΕΤΑ ΠΙΣΙΝΑΣ 80Χ180SAND</t>
  </si>
  <si>
    <t>ΠΑΠΛΩΜΑ ΔΙΠΛΟ ALL SEASON M/M 240X220 ΛΕΥΚΟ</t>
  </si>
  <si>
    <t>ΜΑΞΙΛΑΡΙ PREMIUM C/M 50X70 ΛΕΥΚΟ</t>
  </si>
  <si>
    <t>RUNNER ΕΠΙΠΛΟΠΑΝΟ 5011 55Χ170 C/13-ΜΠΕΖ-ΚΑΦΕ</t>
  </si>
  <si>
    <t>RUNNER ΕΠΙΠΛΟΠΑΝΟ 5011 55Χ250 C/25-ΜΠΛΕ</t>
  </si>
  <si>
    <t>ΠΑΠΛΩΜΑ ΔΙΠΛΟ ALL SEASON STRIPED LUXURY 240X220 ΛΕΥΚΟ</t>
  </si>
  <si>
    <t>ΣΕΝΤΟΝΙ ΜΟΝΟ ARTEMIS 180X280 ΛΕΥΚΟ</t>
  </si>
  <si>
    <t>ΣΕΝΤΟΝΙ ΜΟΝΟ ARTEMIS 250X280 ΛΕΥΚΟ</t>
  </si>
  <si>
    <t>ΠΕΤΣΕΤΑ ΠΙΣΙΝΑΣ 80Χ180 SAND</t>
  </si>
  <si>
    <t>ΠΑΠΛΩΜΑ ΜΟΝΟ ALL SEASON STRIPED LUXURY 160X220 ΛΕΥΚΟ</t>
  </si>
  <si>
    <t>ΜΠΟΥΡΝΟΥΖΙ FROTTE SMOKIN XL ΛΕΥΚΟ</t>
  </si>
  <si>
    <t>ΠΕΤΣΕΤΑ MICROFIBRA ΚΑΘΑΡ.ΜΗΧ.</t>
  </si>
  <si>
    <t>ΠΕΤΣΕΤΑ ΦΑΓΗΤΟΥ/ΣΑΜΠΑΝΙΑΣ 56Χ5</t>
  </si>
  <si>
    <t>ΤΗΛΕΦ. ΣΥΣΚΕΥΗ Τ3.21 COΜΕΤFORT ΑΣΠΡΗ</t>
  </si>
  <si>
    <t>BLAST CHILLER LAINOX NEO081TR</t>
  </si>
  <si>
    <t>ΦΟΥΡΝΟΣ LAINOX 20X1/1 GN GAS NAG201B</t>
  </si>
  <si>
    <t>BOILER STEAM GENERATOR FOR GAS MODEL OB201G</t>
  </si>
  <si>
    <t>ΦΟΥΡΝΟΣ LAINOX 10X1/1 GN GAS SAG101B</t>
  </si>
  <si>
    <t>ΨΥΚΤΙΚΟΣ ΘΑΛΑΜΟΣ ΣΥΝΤΗΡΗΣΗΣ 134Χ81Χ201</t>
  </si>
  <si>
    <t>ΠΑΓΚΟΣ ΣΥΝΤΗΡΗΣΗΣ ΜΕ 4 ΠΟΡΤΕΣ 2230Χ700Χ860</t>
  </si>
  <si>
    <t>ΦΟΥΡΝΟΣ ΠΙΤΣΑΣ BP235M 58X46X51</t>
  </si>
  <si>
    <t>ΠΛΥΝΤΗΡΙΟ ΠΙΑΤΩΝ ΠΟΤΗΡΙΩΝ NANSIE 565X680X835</t>
  </si>
  <si>
    <t>ΘΑΛΑΜΟΣ ΣΥΝΤΗΡΗΣΗΣ ΜΟΝΟΣ 68Χ81Χ201</t>
  </si>
  <si>
    <t>ΘΑΛΑΜΟΣ ΚΑΤΑΨΥΞΗΣ ΜΟΝΟΣ 68Χ81Χ201</t>
  </si>
  <si>
    <t>ΠΑΓΟΜΗΧΑΝΗ ΨΕΚΑΣΜΟΥ SDU61 55KG 667X637X775</t>
  </si>
  <si>
    <t>ΠΛΥΝΤΗΡΙΟ ΠΟΤΗΡΙΩΝ AF4030 455X55X70</t>
  </si>
  <si>
    <t>ΠΑΓΟΜΗΧΑΝΗ SQ501 PLUM 760X618X743 445kg</t>
  </si>
  <si>
    <t>ΑΠΟΘΗΚΗ ΠΑΓΟΜΗΧΑΝΗΣ BIN200PLUM 76X83X110</t>
  </si>
  <si>
    <t>ΜΙΞΕΡ ΖΑΧΑΡΟΠΛΑΣΤΙΚΗΣ Β40S</t>
  </si>
  <si>
    <t>ΜΙΞΕΡ ΖΑΧΑΡΟΠΛΑΣΤΙΚΗΣ 10S500 10L 380X235X445</t>
  </si>
  <si>
    <t>ΠΟΛΥΚΟΠΤΙΚΟ VC750 ΜΕ 5 ΔΙΣΚΟΥΣ</t>
  </si>
  <si>
    <t>ΜΠΛΕΝΤΕΡ VBL806 21X22X46</t>
  </si>
  <si>
    <t>ΜΠΕΝ ΜΑΡΙ ΒΜ02L 3.3L 465X269X297</t>
  </si>
  <si>
    <t>ΦΡΑΠΙΕΡΑ ΑΚ/2-2Τ ECO ΜΑΥΡΟ</t>
  </si>
  <si>
    <t>ΣΚΑΜΠΟ CONNOR ΜΕΣΑΙΟΥ ΥΨΟΥΣ ΜΕΤΑΛΛΙΚΟ ΧΡΥΣΑΦΙ ΜΕΤE PU ΛΕΥΚΟ ΚΑΘΙΣΜΑ ΗΜ 8561,200</t>
  </si>
  <si>
    <t>ΣΚΑΜΠΟ ΜΠΑΡ HARPER HΜΕΤ8526.200 ΒΕΛΟΥΔΟ ΜΠΛΕ ΜΕ ΜΕΤΑΛΛΙΚΟ ΣΚΕΛΕΤΟ 50Χ50Χ111 εκ.</t>
  </si>
  <si>
    <t>ΟΜΠΡΕΛΑ ΕΠΑΓΓΕΛΜΑΤΙΚΗ ΧΕΝΑ ΜΑΚΡΑΜΕ ΜΠΕΖ ΞΥΛΙΝΟΣ ΣΚΕΛΕΤΟ Φ2,3Χ2,50ΥΜΕΤ ΗΜ5779.01</t>
  </si>
  <si>
    <t>SP-101ELSΜΕΤ-L ΚΛΕΙΔΑΡΙΑ 3585</t>
  </si>
  <si>
    <t>SP-101ELSΜΕΤ-R ΚΛΕΙΔΑΡΙΑ 3585</t>
  </si>
  <si>
    <t>FES-401 ΕΞΟΙΚΟΝΟΜΗΤΗΣ ΕΝΕΡΓΕΙΑΣ</t>
  </si>
  <si>
    <t>SP-S800 ΕΝΔΕΙΞΗ ΠΟΡΤΑΣ ΕΞΩΤΕΡΙΚΗ</t>
  </si>
  <si>
    <t>SP-B400 ΕΝΔΕΙΞΗ ΠΟΡΤΑΣ ΕΣΩΤΕΡΙΚΗ</t>
  </si>
  <si>
    <t>SΜΕΤ40 ECO UL BLACK ΜΕΤINI BAR 40LT ΑΜΜΩΝΙΑΣ</t>
  </si>
  <si>
    <t>SΜΕΤ30 ECO UL BLACK ΜΕΤINI BAR 30LT ΑΜΜΩΝΙΑΣ</t>
  </si>
  <si>
    <t>LAP2346EA-BLACK ΧΡΗΜΑΤΟΚΙΒΩΤΙΟ (EHS2042E)</t>
  </si>
  <si>
    <t>SP-2042G ΧΡΗΜΑΤΟΚΙΒΩΤΙΟ</t>
  </si>
  <si>
    <t>ΜΕΤPHD-6262 ΣΕΣΟΥΑΡ ΜΑΛΛΙΩΝ αναδιπλούμενο</t>
  </si>
  <si>
    <t>FKT-1912 ΒΡΑΣΤΗΡΑΣ 1,2LT</t>
  </si>
  <si>
    <t>FKT-99 ΔΙΣΚΟΣ ΚΑΛΩΣΟΡΙΣΜΑΤΟΣ</t>
  </si>
  <si>
    <t>ΒΑΣΗ TV ( τοίχου) ΕΞΟΔΑ 0,00</t>
  </si>
  <si>
    <t>TV- LED 43” ΜΕΤONITOR ΕΞΟΔΑ 0,00</t>
  </si>
  <si>
    <t>ΑΛΟΥΜΙΝΙΟΥ ΠΟΛΥΘΡΟΝΑ – P645CP</t>
  </si>
  <si>
    <t>ΜΕΤΑΛΛΙΚΗ ΚΑΡΕΚΛΑ – Κ108PL</t>
  </si>
  <si>
    <t>ΞΥΛΙΝΗ  ΞΑΠΛΩΣΤΡΑ – ΧΑ33—ΤΗΚ.25</t>
  </si>
  <si>
    <t>ΜΕΤΑΛΛΙΚΟ ΣΚΑΜΠΟ – S108PL ΧΡΩΜΑ ΜΕΤΑΛΛΟΥ: Νο02 ΚΟΡΔΟΝΙ:No19 SAFARI ΚΑΦΕ ΑΔΙΑΒΡΩΧΟ</t>
  </si>
  <si>
    <t>ΜΕΤΑΛΛΙΚΗ ΒΑΣΗ ΤΡΑΠΕΖΙΟΥ –ΤΜ9—DIΜΕΤS&lt;8</t>
  </si>
  <si>
    <t>COΜΕΤPACT HPL No 8</t>
  </si>
  <si>
    <t>ΔΙΑΚΟΣΜΗΤΙΚΟ ΞΥΛΙΝΟ ΦΙΓΟΥΡΑ ΓΥΝΑΙΚΑΣ ΑΦΡΙΚΑΝΙΚΗΣ ΞΥΛΙΝΟ 69εκ 1*75</t>
  </si>
  <si>
    <t>ΒΟΗΘΗΤΙΚΟ ΤΡΑΠΕΖΑΚΙ ΚΟΡΜΟΣ ΔΕΝΤΡΟ ΜΙΚΡΟ ΚΑΦΕ 051Χ42εκ  1*34+1*75+1Z7</t>
  </si>
  <si>
    <t>ΦΥΤΟ ΚΛΑΔΙ SEΜΕΤPREVERDE ΠΡΑΣΙΝΟ 85εκ</t>
  </si>
  <si>
    <t>ΕΠΙΔΑΠΕΔΙΟ ΦΩΤΙΣΤΙΚΟ SULTANS HOΜΕΤE 59cΜΕΤ 1*75</t>
  </si>
  <si>
    <t>ΔΙΑΚΟΣΜΗΤΙΚΟ ΞΥΛΙΝΟ ΦΙΓΟΥΡΑ  ΑΝΔΡΑ ΑΦΡΙΚΑΝΟΣ ΞΥΛΙΝΟ 69εκ 1*75</t>
  </si>
  <si>
    <t>ΔΙΑΚΟΣΜΗΤΙΚΟ ΦΥΤΟ ΦΤΕΡΗ 75 ΦΥΛΛΑ ΠΡΑΣΙΝΟ 108εκ  1*75</t>
  </si>
  <si>
    <t>ΔΙΑΚΟΣΜΗΤΙΚΗ ΦΙΓΟΥΡΑ ΑΛΟΓΟ ΧΡΩΜΑΤΙΣΤΟ ΑΚΡΥΛΙΚΟ</t>
  </si>
  <si>
    <t>ΦΩΤΙΣΤΙΚΟ ΔΑΠΕΔΟΥ FLEXIBLE ΜΕΤOCCA TRE Λ62/Λ61</t>
  </si>
  <si>
    <t>ΦΥΤΟ PALΜΕΤ TREE ΠΡΑΣΙΝΟ 190εκ, 1*34</t>
  </si>
  <si>
    <t>CANVAS PAINTING BOLD 23255 GOLD- BLACK 82X122cΜΕΤ1*14</t>
  </si>
  <si>
    <t>ΦΥΤΟ ΚΛΑΔΙ SEΜΕΤPREVERDE ΠΡΑΣΙΝΟ 86εκ 5*Θ13</t>
  </si>
  <si>
    <t>ΒΟΗΘΗΤΙΚΟ ΤΡΑΠΕΖΑΚΙ ΚΟΡΜΟΣ ΔΕΝΤΡΟ ΜΙΚΡΟ ΚΑΦΕ 051Χ42ΕΚ 1*34+1*75+1*Ζ7</t>
  </si>
  <si>
    <t>ΦΩΤΙΣΤΙΚΑ ΔΑΠΕΔΟΥ SALOTTO ΜΑΥΡΟ 1*9</t>
  </si>
  <si>
    <t>ΦΥΤΟ ΚΛΑΔΙ SEΜΕΤPREVERDE ΠΡΑΣΙΝΟ 85εκ 10*75+5*Λ40</t>
  </si>
  <si>
    <t>ΦΥΤΟ ΜΕ ΚΑΣΠΩ ΜΠΑΝΑΝΑ ΠΡΑΣΙΝΟ 135εκ 1*Λ40</t>
  </si>
  <si>
    <t>ΕΠΙΔΑΠΕΔΙΟ ΦΩΤΙΣΤΙΚΟ BLACK BEAUTY ΜΑΥΡΟ 145</t>
  </si>
  <si>
    <t>ΒΟΗΘΗΤΙΚΑ ΤΡΑΠΕΖΑΚΙΑ WIRE ΜΑΥΡΑ (ΣΕΤ 2) 44Χ44εκ 1*θ32/θ11/λ51</t>
  </si>
  <si>
    <t>ΔΙΑΚΟΣΜΗΤΙΚΟ ΔΑΠΕΔΟΥ ΛΕΟΠΑΡΔΑΛΗ ΜΕ ΕΦΕ ΜΑΡΜΑΡΟΥ ΑΚΡΥΛΙΚΟ ΛΕΥΚΟ-ΓΚΡΙ 95Χ18εκ 1*9</t>
  </si>
  <si>
    <t>ΓΥΑΛΙΝΟΣ ΠΙΝΑΚΑΣ BLUE PORTAL 150X100εκ 1*19</t>
  </si>
  <si>
    <t>ΓΥΑΛΙΝΟΣ ΠΙΝΑΚΑΣ BLUE PORTAL 80Χ120εκ 1*Ζ17</t>
  </si>
  <si>
    <t>ΕΠΙΤΡΑΠΕΖΙΟ ΦΩΤΙΣΤΙΚΟ AL CAPONE TRE  ΧΡΥΣΟ 83</t>
  </si>
  <si>
    <t>ΦΥΤΟ TARO ΠΡΑΣΙΝΟ 200Χ40Χ20εκ</t>
  </si>
  <si>
    <t>ΔΙΑΚΟΣΜΗΤΙΚΗ ΓΑΤΑ ΑΣΗΜΙ (PL) 1*34</t>
  </si>
  <si>
    <t>ΦΡΙΤΕΖΑ Φ1003 ΔΙΠΛΗ 230V</t>
  </si>
  <si>
    <t>ΦΛΟΓΙΣΤΡΟ 80Χ70Χ22</t>
  </si>
  <si>
    <t>SIRΜΕΤAN SOFTCOOKER RONER  ΜΑΓΕΙΡΙΚΗΣ</t>
  </si>
  <si>
    <t>ΕΠΙΤΡΑΠΕΖΙΟ VACBAN SN20210604044</t>
  </si>
  <si>
    <t>ΣΧΑΡΙΕΡΑ ΨΗΣΤΑΡΙΑ  GS 2 2000</t>
  </si>
  <si>
    <t>ΠΛΥΝΤΗΡΙΟ ΚΑΜΑΝΑ FAGOR 50Π</t>
  </si>
  <si>
    <t>ΠΛΥΝΤΗΡΙΟ ΚΑΜΠΑΝΑ CATERTECH 10GN 1/1</t>
  </si>
  <si>
    <t>ΦΟΥΡΝΟΣ GAS ΜΕΤ- TECNOCOΜΕΤPI</t>
  </si>
  <si>
    <t>ΣΑΛΑΜΑΝΔΡΑ GIORIK GAS</t>
  </si>
  <si>
    <t>ΨΥΓΕΙΟ ΠΑΓΚΟΣ ΣΥΝ/ΣΗ 188Χ70786</t>
  </si>
  <si>
    <t>ΠΛΥΝΤΗΡΙΟ ΠΟΤΗΡΙΩΝ RS G40-28-B</t>
  </si>
  <si>
    <t>ΦΟΥΡΝΟΣ ΠΙΤΣΑΣ ΜΕΤODFF77-2</t>
  </si>
  <si>
    <t>ΨΥΓΕΙΟ ΠΑΓΚΟΣ ΣΥΝ/ΣΗ 188Χ70Χ86Χ</t>
  </si>
  <si>
    <t>ΠΛΑΤΟ ΤΧ3</t>
  </si>
  <si>
    <t>ΜΙΞΕΡ ΖΑΧΑΡΟΠΛΑΣΤΙΚΗΣ Β10GFA</t>
  </si>
  <si>
    <t>ΖΑΜΠΟΝΟΜΗΧΑΝΗ DS300</t>
  </si>
  <si>
    <t>ΠΟΛΥΚΟΠΤΙΚΟ ΛΑΧΑΝΙΚΩΝ HLC-300 5DISK</t>
  </si>
  <si>
    <t>ΦΟΥΡΝΟΣ ΗΛΕΚ/ΚΟΣ ΝΕΡΟΝΕ 3Τ 60Χ40</t>
  </si>
  <si>
    <t>ΚΑΡΕΚΛΑ “BEST: ΛΟΥΡΟ ΤΑΠΕΤΣ</t>
  </si>
  <si>
    <t>ΠΟΛΥΘΡΟΝΑΚΙ “ BEST” ΛΟΥΣΤΡΟ ΤΑΠΕΤΣ.</t>
  </si>
  <si>
    <t>ΚΑΡΕΚΛΑ «CORNER” ΛΟΥΣΤΡΟ</t>
  </si>
  <si>
    <t>ΚΑΡΕΚΛΑ  IDEA ΛΟΥΣΤΡΟ</t>
  </si>
  <si>
    <t>ΣΚΑΜΠΩ</t>
  </si>
  <si>
    <t>ΠΟΛΥΘΡΟΝΑΚΙ “SLIΜΕΤ” ΛΟΥΣΤΡΟ ΤΑΠΕΤΣ.</t>
  </si>
  <si>
    <t>ΠΟΛΥΘΡΟΝΑΚΙ «SLIΜΕΤ” ΛΟΥΣΤΡΟ ΤΑΠΕΤΣ.</t>
  </si>
  <si>
    <t>ΠΟΛΥΘΡΟΝΑΚΙΑ “COΜΕΤFORT”</t>
  </si>
  <si>
    <t>ΚΑΠΑΚΙ CONTRACT SLIQ Φ60CΜΕΤ/16ΜΕΤΜΕΤ ΜΕΤARBLE</t>
  </si>
  <si>
    <t>KΑΠΑΚΙ CONTRACT SLIQ 70X70CΜΕΤ/16ΜΕΤΜΕΤ ΜΕΤARBLE</t>
  </si>
  <si>
    <t>PATON ΠΟΛΥΘΡΟΝΑ STEEL ΜΕΤESH/SAND BROWN</t>
  </si>
  <si>
    <t>SALSA ΤΡΑΠΕΖΙ Φ52cΜΕΤ ΜΕΤΑΛ. ΜΑΥΡΟ/ WICKER ΓΚΡΙ</t>
  </si>
  <si>
    <t>SALSA-W ΠΟΛΥΘΡ.ΜΕΤΑΛ.ΜΑΥΡΟ/WICKER ΓΚΡΙ ΜΑΞ.ΜΑΥΡΟ</t>
  </si>
  <si>
    <t>SALSA DUO SET(τρ.φ45cv+2πολ)ΜΕΤ. ΜΑΥΡΟ/WICKER ΦΥΣΙΚΟ ΜΑΞ ΜΑΥΡΟ</t>
  </si>
  <si>
    <t>SALSA DUO SET (τρ.φ45cv+2πολ)ΜΕΤ.ΜΑΥΡΟ/WICKER ΦΥΣΙΚΟ,ΜΑΞ ΜΑΥΡΟ</t>
  </si>
  <si>
    <t>FUEGO-3 ΤΡ.ΣΑΛΟΝΙΟΥ+/-50Χ50Χ42CΜΕΤ ΑΚΑΚΙΑ ΦΥΣΙΚΟ ΜΕΤΑΛ.ΜΑΥΡΟ</t>
  </si>
  <si>
    <t>FUEGO ΤΡΑΠΕΖΑΚΙ +/-35Χ35 Η,45 ΑΚΑΚΙΑ ΦΥΣΙΚΟ ΜΕΤΑΛ.ΜΑΥΡΟ</t>
  </si>
  <si>
    <t>ΟΜΠΡΕΛΑ ΛΗΜΝΟΣ Φ.220</t>
  </si>
  <si>
    <t>ΚΑΘΡΕΦΤΗΣ Φ60</t>
  </si>
  <si>
    <t>ΚΑΘΡΕΦΤΕΣ ΟΒΑΛ 75*60</t>
  </si>
  <si>
    <t>ΠΑΣΑΜΕΝΤΟ ΜΕ ΨΑΘΑ</t>
  </si>
  <si>
    <t>ΠΕΡΒΑΖΙΑ ΠΟΡΤΑΣ ΗΜΙΚΥΚΛΙΑ</t>
  </si>
  <si>
    <t>ΚΑΤΑΦΡΑΓΕΣ ΜΕΛΑΜΙΝΗ 240*10</t>
  </si>
  <si>
    <t>ΔΡΥΣ 20ΜΕΤΜΕΤ 2200*1075 (φυλλα)</t>
  </si>
  <si>
    <t>ΚΑΘΡΕΠΤΕΣ ΟΒΑΛ</t>
  </si>
  <si>
    <t>ΠΛΑΤΕΣ ΝΤΟΥΛΑΠΑΣ</t>
  </si>
  <si>
    <t>POUF ERIS ΥΦ. CARACAS COL 02</t>
  </si>
  <si>
    <t>DAYBED POUF ΥΦ. JUPITER CARACAS COL02</t>
  </si>
  <si>
    <t>POUF VENUS ΥΦ. CARACAS COL02</t>
  </si>
  <si>
    <t>POUF JAΜΕΤAICA SΜΕΤALL ΥΦ. DOΜΕΤINICA COL 02</t>
  </si>
  <si>
    <t>POUF HAITI ROUND ΥΦ DOΜΕΤINICA COL 02</t>
  </si>
  <si>
    <t>ΣΙΔΗΡΟΔΡΟΜΟΣ ΔΙΠΛΟ ΤΙΡΑΖ ΔΑΝΙΑΣ 6ΕΚ.</t>
  </si>
  <si>
    <t>ROLLER SCREEN RECEPTION COL BLACK</t>
  </si>
  <si>
    <t>ΣΤΡΩΜΑ EXEC PLUS 90X200</t>
  </si>
  <si>
    <t>ΣΤΡΩΜΑ EXEC PLUS 160X200</t>
  </si>
  <si>
    <t>ΣΤΡΩΜΑ EXEC PLUS 180X200</t>
  </si>
  <si>
    <t>ΣΤΡΩΜΑ EXEC PLUS 200X200</t>
  </si>
  <si>
    <t>ΚΡΕΜΑΣΤΕΣ ΛΑΜΠΕΣ ΜΑΥΡΕΣ ΚΥΛΙΝΔΡΙΚΕΣ</t>
  </si>
  <si>
    <t>ΕΝΘΕΤΗ ΨΥΧΟΜΕΝΗ ΕΠΙΦΑΝΕΙΑ IRPG 2003 ΜΕΤE Ψ. ΜΗΧΑΝΗΜΑ ΟΡΘ ΚΟΛΩΝΕΣ ΕΥΘ ΑΝΤΙΠΤ. ΚΡΥΣΤΑΛΛΟ ΚΑΙ ΦΩΤΙΣΜΟ</t>
  </si>
  <si>
    <t>ΚΕΝΤΡΙΚΗ ΟΔΗΓΗΣΗ HSCB ΜΕΤΑΛ.</t>
  </si>
  <si>
    <t>ΤΡΟΦΟΔΟΤΙΚΟ PSL 55 ΓΙΑ 155</t>
  </si>
  <si>
    <t>BAUSATZ COΜΕΤPACT FLASH 256ΜΕΤB</t>
  </si>
  <si>
    <t>ΕΡΓΑΣΙΕΣ</t>
  </si>
  <si>
    <t>ΚΟΥΝΙΑ—ΚΑΘΙΣΜΑ CAΜΕΤPUS KIDS ΞΥΛΙΝΗ</t>
  </si>
  <si>
    <t>ΠΑΡΚΟ KIDRAFT CANYON RIDGE</t>
  </si>
  <si>
    <t xml:space="preserve"> ΠΑΙΔΙΚΗ ΧΑΡΑ KIDRAFT WINDALE</t>
  </si>
  <si>
    <t>ΜΕΤΑΦΟΡΙΚΑ</t>
  </si>
  <si>
    <t>ΤΑΜΕΙΑΚΗ ΜΗΧΑΝΗ  SΜΕΤART BLACK</t>
  </si>
  <si>
    <t>ΤΑΜΕΙΑΚΗ ΜΗΧΑΝΗ AQ SΜΕΤART BLACK</t>
  </si>
  <si>
    <t>LNB ΑΜΙΚΟ QUAD ECO L-408</t>
  </si>
  <si>
    <t>ΔΟΡΥΦ. ΚΕΡΑΙΑ 100CΜΕΤ(103X95) ENGEL</t>
  </si>
  <si>
    <t>ΒΑΣΗ ΔΟΡΥΦ. ΔΑΠΕΔΟΥ</t>
  </si>
  <si>
    <t>ΒΑΣΗ ΓΙΑ LNB ASTRASAT</t>
  </si>
  <si>
    <t>BLU10HD LTE 15db UHF ΚΕΡΑΙΑ FRACARRO</t>
  </si>
  <si>
    <t>787-27U ERΜΕΤARIO EPID.600X600</t>
  </si>
  <si>
    <t xml:space="preserve"> HEADEND LEΜΕΤCO</t>
  </si>
  <si>
    <t>F CONNECTOR ENGEL VR7500</t>
  </si>
  <si>
    <t>ΚΕΝΤΡΙΚΟΣ ΕΝΙΣΧΥΤΗΣ ΓΡΑΜΜΗΣ ΜΕΤISTRAL L1X120</t>
  </si>
  <si>
    <t>1495 ΦΙΣ 8C UTP 50’’</t>
  </si>
  <si>
    <t>ΣΤΕΓΑΝΟ ΚΥΤΙΟ 350Χ500Χ190ΜΕΤΜΕΤ1106</t>
  </si>
  <si>
    <t>TRIAX ACV 16 16 WAY SPLITTER 1 GHZ ONE SIDED</t>
  </si>
  <si>
    <t>TRIAX ACS8 8WAY SPITTER 12DB 1GHZ CLASS A</t>
  </si>
  <si>
    <t>TRIAXACS6 6WAY SPITTER 10.2 10.5DB 5-1000ΜΕΤ</t>
  </si>
  <si>
    <t>TRIAX ACS4 4WAY SPLITTER 7.0 8.2DB 5-1000ΜΕΤ</t>
  </si>
  <si>
    <t>FG DER 620TAP OFF 6WAY 5.-230ΜΕΤHZ 20DB</t>
  </si>
  <si>
    <t>FG DER 415 TAP OFF 4WAY 5.—2300ΜΕΤHZ 15DB</t>
  </si>
  <si>
    <t>AFC2021</t>
  </si>
  <si>
    <t>DV54 ΒΙΔΩΤΟΣ F ΓΙΑ ΚΑΛΩΔΙΑ ΜΚ 15 ΜΚ11</t>
  </si>
  <si>
    <t>ECO SFC 072 F CONNECTOR FOR CABLE 7ΜΕΤΜΕΤ  HEAVY</t>
  </si>
  <si>
    <t>787A 47U ERΜΕΤARIO ΕΙΔΑΠ 600Χ800</t>
  </si>
  <si>
    <t>ESPRERANZA NOTEBOOK BAG 17 ET 103 ΜΑΥΡΗ</t>
  </si>
  <si>
    <t>ΑΣΥΡΜΑΤΟ ΠΟΝΤΙΚΙ LIΜΕΤEDE Q 5.2 GHZ ΜΑΥΡΟ</t>
  </si>
  <si>
    <t>USB 2.0 181 GHZ H SPEED HUB 4 PORT W LED</t>
  </si>
  <si>
    <t>UTP LEVEL-5 0.5ΜΕΤ GREEN 2XRJ45</t>
  </si>
  <si>
    <t>ΛΕΜΟΝΟΣΤΙΦΤΗΣ ΠΛΑΣΤΙΚΟΣ Φ 13ΕΚ Υ6ΕΚ</t>
  </si>
  <si>
    <t>ΚΟΠΤΗΣ ΤΥΡΙΩΝ ΤΟΞΟ 18ΕΚ Ν3503 LT</t>
  </si>
  <si>
    <t>ΑΝΤ.LT  ΧΟΡΔΗ ΤΟΞΟΥ 17ΕΚ ΣΕΤ/10ΤΕΜ</t>
  </si>
  <si>
    <t>ΦΡΥΓΑΝΙΕΡΑ ECG 2Θ ST818W</t>
  </si>
  <si>
    <t>ΚΑΔΟΣ ΑΠΟ. ΠΕΝΤΑΛ ΓΚΡΙ 45LT</t>
  </si>
  <si>
    <t>ΔΙΣΚΟΣ ΑΝΤΙΟΛ. ΜΑΥΡΟΣ 65Χ45ΕΚ</t>
  </si>
  <si>
    <t>ΠΡΙΟΝΙΔΙ APRICOT 250GR ΚΑΠΝΙΣΤΗΡΙ</t>
  </si>
  <si>
    <t>ΜΠΛΕΝΤΕΡ JOHNY AK/12 ECO 1200W 2.5LT</t>
  </si>
  <si>
    <t>ΤΡΟΛΕΥ ΙΝΟΧ ΓΙΑ ΛΕΚΑΝΕΣ GN1/1 12ΘΕΣΕΩΝ</t>
  </si>
  <si>
    <t>ΣΧΑΡΑ ΣΤΡΑΓΓΙΣΜΑΤΟΣ POLYP 1/1 11000</t>
  </si>
  <si>
    <t>ΖΥΓΟΣ ΗΛΕΚΤΡΟΝΙΚΟΣ 40KGR/5GR</t>
  </si>
  <si>
    <t>ΚΑΔΟΣ ΤΡΟΦΙΜΩΝ 50LT ΜΕΤ/K ΛΕΥΚΟΣ Φ38ΕΚ</t>
  </si>
  <si>
    <t>ΣΑΚΟΥΛΑ ΖΑΧ/ΚΗΣ ΣΙΛΙΚΟΝΗΣ 50ΕΚ ΜΑΡΤ SP</t>
  </si>
  <si>
    <t>ΦΥΛΛΟ ΣΙΛΙΚΟΝΗΣ 1/1 PAVONI 50971</t>
  </si>
  <si>
    <t>ΚΑΛΑΘΙ ΞΥΛΙΝΟ PAWL 51X18X11EK</t>
  </si>
  <si>
    <t>ΠΟΔΙΑ ΛΑΝΤΖΑΣ ΠΛΑΣΤΙΚΗ ΝΑΠΑ ΧΡΩΜΑ</t>
  </si>
  <si>
    <t>ΚΑΛΑΘΙ ΡΑΤΤΑΝ ΜΕΛΙ ΛΟΞΟ 45Χ30Χ6/12</t>
  </si>
  <si>
    <t>ΚΑΛΑΘΙ ΡΑΤΤΑΝ ΚΑΦΕ ΑΝΟΙΧΤΟ GN2/3 Y10EK</t>
  </si>
  <si>
    <t>ΑΝΘΟΔ. ΠΟΤΗΡΙ ΔΙΑΚ ΣΩΛΗΝ Υ40Φ20</t>
  </si>
  <si>
    <t>ΨΗΣΤΙΕΡΑ ΡΙΝΤΙ ΑΛΟΥΜ ΑΝΤΙΚ INDUCTION 45</t>
  </si>
  <si>
    <t>ΠAΝΕΛΟ 8 CΜΕΤ ΛΕΙΟ</t>
  </si>
  <si>
    <t>ΜΟΤΕΡ ΣΕΤ318</t>
  </si>
  <si>
    <t>ΕΞΩΤΕΡΙΚΗ ΓΩΝΙΑ</t>
  </si>
  <si>
    <t>ΑΝΤΙΛΙΟΣΘΗΤΙΚΟ ΔΑΠΕΔΟ</t>
  </si>
  <si>
    <t>ΨΥΚΤΙΚΟ ΣΥΓΚΡΟΤΗΜΑ</t>
  </si>
  <si>
    <t>ΠΙΝΑΚΑΣ ΨΥΚΤΙΚΟΥ</t>
  </si>
  <si>
    <t>ΓΕΩΝΟΜΙΚΗ ΓΩΝΙΑ</t>
  </si>
  <si>
    <t>ΜΟΤΕΡ 2 HP</t>
  </si>
  <si>
    <t>ΑΕΡΟΦΥΣΙΚΤΗΡΙΟ 2 ΗΡ</t>
  </si>
  <si>
    <t>ΣΥΝΑΡΜΟΛΟΓΗΣΗ</t>
  </si>
  <si>
    <t>ΣΠΙΡΑΛΦ Φ150</t>
  </si>
  <si>
    <t>ΣΠΙΡΑΛ Φ100</t>
  </si>
  <si>
    <t>ΒΑΣΕΙΣ ΧL ΤΟΙΧΟΥ</t>
  </si>
  <si>
    <t>Α/C  ΚΑΝΑΛΑΤΕΣ</t>
  </si>
  <si>
    <t>ΜΕΤULTI ΕΣΩΤΕΡΙΚΕΣ HINENSE</t>
  </si>
  <si>
    <t>ΚΑΝΑΛΑΤΕΣ ΕΣΩΤΕΡΙΚΕΣ</t>
  </si>
  <si>
    <t>SPLID A/C</t>
  </si>
  <si>
    <t>ΣΩΛΗΝΑΣ 1/4 ΧΑΛΚΟΣ</t>
  </si>
  <si>
    <t>ΣΩΛΗΝΑΣ 3/8 ΧΑΛΚΟΣ</t>
  </si>
  <si>
    <t>ΣΩΛΗΝΑΣ 5/8 ΧΑΛΚΟΣ</t>
  </si>
  <si>
    <t>ΣΩΛΗΝΑΣ 3/4 ΧΑΛΚΟΣ</t>
  </si>
  <si>
    <t>ΚΑΛΩΔΙΟ 5Χ1,5</t>
  </si>
  <si>
    <t>ΚΑΛΩΔΙΟ 5Χ2,5</t>
  </si>
  <si>
    <t>ΑΠΟΧΕΤΕΥΣΗ Φ32</t>
  </si>
  <si>
    <t>ΑΠΟΧΕΤΕΥΣΗ Φ16</t>
  </si>
  <si>
    <t>ΚΑΛΩΔΙΟ ΧΕΙΡΙΣΤΗΡΙΩΝ</t>
  </si>
  <si>
    <t>R32 ΨΥΚΤΙΚΟ ΥΓΡΟ</t>
  </si>
  <si>
    <t>ΣΤΟΜΙΑ 16Χ30</t>
  </si>
  <si>
    <t>ΠΛΕΝΟΙΑ 20Χ1,0</t>
  </si>
  <si>
    <t>ΒΑΨΙΜΟ ΣΤΟΜΙΩΝ</t>
  </si>
  <si>
    <t>ΣΤΟΜΙΑ 30Χ1,14</t>
  </si>
  <si>
    <t>ΠΡΟΣΤΟΜΙΑ 30Χ1,14</t>
  </si>
  <si>
    <t>ΣΠΙΡΑΛ Φ200</t>
  </si>
  <si>
    <t>ΤΟΠΟΘΕΤΗΣΗ ΚΛΙΜΑΤΙΣΤΙΚΩΝ ΜΟΝΑΔΩΝ ΚΑΝΑΛΑΤΩΝ ΜΕΤULTI URU 15' ΨΥΓΕΙΩΝ (ΤΟΠΟΘΕΤΗΣΗ)</t>
  </si>
  <si>
    <t>Λάντζα Σκευών με Γούρνα 95Χ50Χ35 και Θέση για Κάδο</t>
  </si>
  <si>
    <t>Τραπέζι Εργασίας Καπάκι 1,5mm το Ράφι 20cm από κάτω</t>
  </si>
  <si>
    <t>Βάση Πλυντηρίου 57,5Χ57,5Χ47,5</t>
  </si>
  <si>
    <t>Αποφλοιωτής Πατατών 5kg Επιτραπέζιος AL 5 TP</t>
  </si>
  <si>
    <t>Ράφι Σωληνωτό INOX VTS1840 1800X400</t>
  </si>
  <si>
    <t>Ράφι Σωληνωτό INOX VTS1530 1500X300</t>
  </si>
  <si>
    <t>Ράφι Σωληνωτό INOX VTS1230 1200X300</t>
  </si>
  <si>
    <t>ΛΑΝΤΖΑ 150Χ70Χ86 2 ΛΕΚΑΝΕΣ</t>
  </si>
  <si>
    <t>ΛΑΝΤΖΑ 150Χ60Χ86 2 ΛΕΚΑΝΕΣ</t>
  </si>
  <si>
    <t>ΦΡΙΤΕΖΑ ΔΙΠΛΗ Φ100(2Χ3600W/230V)</t>
  </si>
  <si>
    <t>ΚΟΥΤΣΟΥΡΟ ΚΟΥΤΣΟΥΡΟ ΚΟΠΗΣ ΚΡΕΑΤΩΝ 70Χ60Χ86</t>
  </si>
  <si>
    <t>ΤΡΑΠΕΖΙ ΕΡΓΑΣΙΑΣ (1) 100Χ60Χ86</t>
  </si>
  <si>
    <t>ΤΡΑΠΕΖΙ ΕΡΓΑΣΙΑΣ (2) 100Χ60Χ86</t>
  </si>
  <si>
    <t>ΤΡΑΠΕΖΙ ΕΡΓΑΣΙΑΣ (3) 100Χ60Χ86</t>
  </si>
  <si>
    <t>ΛΑΝΤΖΑ ΕΙΣΟΔΟ ΠΛΥΝΤΗΡΙΟΥ 2 ΛΕΚ 40Χ40 100Χ78Χ90.5</t>
  </si>
  <si>
    <t>ΤΡΑΠΕΖΙ ΕΞΟΔΟΣ ΠΛΥΝΤΗΡΙΟΥ ΜΕ ΡΑΟΥΛΑ ΕΞΟΔΟΥ 105Χ75..</t>
  </si>
  <si>
    <t>CELME ΖΑΜΠΟΝΟΜΗΧΑΝΗ LINEA PRO-300C</t>
  </si>
  <si>
    <t>ΧΟΑΝΗ ΕΞΑΕΡΙΣΜΟΥ ΤΥΠΟΥ ΚΙΒΩΤΙΟΥ 100Χ100Χ35</t>
  </si>
  <si>
    <t>ΤΡΑΠΕΖΙ ΕΡΓΑΣΙΑΣ ΓΙΑ ΦΟΥΡΝΟ 85Χ78Χ65</t>
  </si>
  <si>
    <t>ΛΑΝΤΖΑ 100Χ60Χ86</t>
  </si>
  <si>
    <t>ΜΟΤΕΡ ΕΞΑΕΡΙΣΜΟΥ 0.5HP 220V A</t>
  </si>
  <si>
    <t>ΙΤΡΙΝΑ ΣΥΝΤΗΡΗΣΗΣ DBC1050H ΜΕ 2 ΠΟΡΤΕΣ ΑΝΟΙΓΟΜΕΝΕΣ</t>
  </si>
  <si>
    <t>ΠΡΙΟΝΟΚΟΡΔΕΛΑ HLS-2020</t>
  </si>
  <si>
    <t>ΑΥΤΟΕΝΙΣΧΥΟΜΕΝΟ ΗΧΕΙΟ AUDIEN 400W (ΜΕ ΕΝΙΣΧΥΤΗ ΚΑΙ ΜΕΤΑΣΧΗΜΑΤΙΣΤΗ 100V)</t>
  </si>
  <si>
    <t>ΡΑΦΙΕΡΑ 4 ΡΑΦΙΩΝ ΒΤ ΤΡΟΦΙΜΩΝ 180Χ50Χ180</t>
  </si>
  <si>
    <t>ΡΑΦΙΕΡΑ 4 ΡΑΦΙΩΝ ΒΤ ΘΑΛΑΜΟΥ 140Χ40Χ155</t>
  </si>
  <si>
    <t>EMPERO ΠΛΥΝΤΗΡΙΟ ΛΑΧΑΝΙΚΩΝ EMP.SYK.01</t>
  </si>
  <si>
    <t>ΡΑΦΙΕΡΑ 4 ΡΑΦΙΩΝ BT 118X50X180</t>
  </si>
  <si>
    <t>ΡΑΦΙΕΡΑ 4 ΡΑΦΙΩΝ BT ΘΑΛΑΜΟΥ 140X40X155</t>
  </si>
  <si>
    <t>ΡΑΦΙΕΡΑ 4 ΡΑΦΙΩΝ BT ΘΑΛΑΜΟΥ 155X40X155</t>
  </si>
  <si>
    <t>PEGASUS ΠΟΛΥΟΡΓΑΝΟ ΜΕ ΒΑΣΗ MS/600</t>
  </si>
  <si>
    <t>ΗΛ. ΔΙΑΔΡΟΜΟΣ MR-650 2,0HP</t>
  </si>
  <si>
    <t>ΠΑΛΕΤΟΦΟΡΟ 2,5 ΤΟΝΟΥΣ NGCO</t>
  </si>
  <si>
    <t>ΣΕΤ ΟΜΠΡΕΛΑΣ SOLARIS (ΣΤΥΛΟΣ+ΚΑΠΕΛΟ+ΒΑΣΗ)</t>
  </si>
  <si>
    <t>ΞΑΠΛΩΣΤΡΑ ΠΑΡΑΛΙΑΣ ΞΥΛΟ 200Χ68Χ32</t>
  </si>
  <si>
    <t>ΟΜΠΡΕΛΑ 4Χ4 ΕΠΑΓ/ΤΙΚΗ ALU ΤΗΛΕΣΚΟΠΙΚΗ ΗΜ6031.03 ΜΑΥΡΗ (+ΒΑΣΗ)</t>
  </si>
  <si>
    <t>ΨΥΓΕΙΟ PRINCES MB 46W</t>
  </si>
  <si>
    <t>ΨΥΓΕΙΟ UNITED UND-4526 ΛΕΥΚΟ MINI BAR KINAS</t>
  </si>
  <si>
    <t>ΚΛΙΜΑΤΙΣΤΙΚΟ PRO IV-12CHSD/XA511 (INDOOR)</t>
  </si>
  <si>
    <t>ΚΛΙΜΑΤΙΣΤΙΚΟ PRO IV-12CHSD/XA511 (OUTDOOR UNIT)</t>
  </si>
  <si>
    <t>ΤΗΛΕΟΡΑΣΗ 43'' F&amp;U FLA 4329 H</t>
  </si>
  <si>
    <t>ΠΛΥΣΤΙΚΟ HYNDAI HPW 165B</t>
  </si>
  <si>
    <t>ΑΕΡΟΣΥΜΠΙΕΣΤΗΣ 50L 1.5HP INGCO 03-AC255081E</t>
  </si>
  <si>
    <t>MOUNTFIELD ΠΑΡΑΔΟΣΙΑΚΗ ΦΙΛΑΝΔΙΚΗ ΣΑΟΥΝΑ VESI 2 ΑΤΟΜΩΝ</t>
  </si>
  <si>
    <t>ΣΟΜΠΑ ΣΑΟΥΝΑΣ HARVIA 8KW BC80</t>
  </si>
  <si>
    <t>ΗΛΕΚΤΡΟΝΙΚΟ ΣΥΣΤΗΜΑ ΑΣΦΑΛΕΙΑΣ</t>
  </si>
  <si>
    <t>ΠΛΥΝΤΗΡΙΟ ΡΟΥΧΩΝ BEKO WUE 8512 PAR 8kg</t>
  </si>
  <si>
    <t>ΣΤΕΓΝΩΤΗΡΙΟ BEKO B3T68230</t>
  </si>
  <si>
    <t>ΨΥΚΤΙΚΟΣ ΘΑΛΑΜΟΣ ΚΑΤΑΨΥΞΗΣ 134Χ81Χ201</t>
  </si>
  <si>
    <t>ΨΗΣΤΑΡΙΑ ΑΕΡΙΟΥ ΝΕΡΟΥ GPS260</t>
  </si>
  <si>
    <t>ΕΠΙΤΡΑΠΕΖΙΑ ΕΣΤΙΑ ΑΕΡΙΟΥ GL490</t>
  </si>
  <si>
    <t>ΨΗΣΤΑΡΙΑ ΑΕΡΙΟΥ ΝΕΡΟΥ GPS360</t>
  </si>
  <si>
    <t>ΕΠΙΤΡΑΠΕΖΙΑ ΕΣΤΙΑ ΑΕΡΙΟΥ GL470</t>
  </si>
  <si>
    <t>ΓΕΝΝΗΤΡΙΑ</t>
  </si>
  <si>
    <t>ΓΕΝΙΚΟΣ ΠΙΝΑΚΑΣ Χ.Τ.</t>
  </si>
  <si>
    <t>ΠΙΝΑΚΑΣ ΑΝΤΛΙΟΣΤΑΣΙΟΥ</t>
  </si>
  <si>
    <t>ΠΙΝΑΚΑΣ ΚΕΝΤΡΙΚΟΥ ΕΣΤΙΑΤΟΡΙΟΥ</t>
  </si>
  <si>
    <t>ΠΙΝΑΚΑΣ ΥΠΟΠ. BUNGALOWS</t>
  </si>
  <si>
    <t>ΑΝΤΙΣΤΑΘΜΙΣΗ ICAR 110 KVAR</t>
  </si>
  <si>
    <t>ΠΙΝΑΚΑΣ ΜΟΝΙΜΗΣ ΑΝΤΙΣΤΑΘΜΙΣΗΣ 40 ΚΩΑΡ</t>
  </si>
  <si>
    <t>ΠΙΝΑΚΑΣ ΕΣΤΙΑΤΟΡΙΟΥ ΠΑΡΑΛΙΑΣ</t>
  </si>
  <si>
    <t>MISKA ΚΡΕΑΤΟΜΗΧΑΝΗ TC32 INOX 400V/3</t>
  </si>
  <si>
    <t>ΜΙΞΕΡ ΧΕΙΡΟΣ ΜΟΤΕΡ ΙΒ-500LV</t>
  </si>
  <si>
    <t>ΜΙΞΕΡ ΧΕΙΡΟΣ IΙΒ-500LV ΑΞΟΝΑΣ BLD40</t>
  </si>
  <si>
    <t>ΠΙΕΣΤΙΚΟ ΣΥΓΚΡΟΤΗΜΑ 4ACm100SA5 LEO</t>
  </si>
  <si>
    <t>ΔΕΞΑΜΕΝΗ 500LT ΠΑΡΑΛ/ΔΗ ΚΑΘΕΤΗ ΜΑΥΡΗ</t>
  </si>
  <si>
    <t>ΗΛΕΚΤΡΟΛΟΓΙΚΗ ΕΓΚΑΤΑΣΤΑΣΗ/ΚΑΛΩΔΙΩΣΕΙΣ/ΣΥΣΤΗΜΑ ΘΕΡΜΑΝΣΗΣ</t>
  </si>
  <si>
    <t>ΣΕΣΟΥΑΡ SOKANY SK-2202</t>
  </si>
  <si>
    <t>ΣΕΣΟΥΑΡ  SK-3903</t>
  </si>
  <si>
    <t>ΣΙΔΕΡΟ ΑΤΜΟΥ HARMONY SIH-1126</t>
  </si>
  <si>
    <t>ΒΡΑΣΤΗΡΑΣ HU-5012 INOX</t>
  </si>
  <si>
    <t>MAIN BOARD TOYOTOMI</t>
  </si>
  <si>
    <t>ΠΛΥΝΤΗΡΙΟ ΤΟΥΝΕΛ AR1200 1150X770X2110</t>
  </si>
  <si>
    <t>ΕΠΑΓΓΕΛΜΑΤΙΚΟΣ ΛΟΥΤΗΡΑΣ ΚΟΜΜΩΤΗΡΙΟΥ</t>
  </si>
  <si>
    <t>ΚΛΙΜΑΤΙΣΤΙΚΟ TOYOTOMI IKIGAI TAG 09IG 09K IN</t>
  </si>
  <si>
    <t>ΚΛΙΜΑΤΙΣΤΙΚΟ TOYOTOMI IKIGAI TAG 09IG 09K OUT</t>
  </si>
  <si>
    <t>ΑΝΕΜΙΣΤΗΡΑΣ ΤΟΙΧΟΥ ΒΙΟΜ. ΜΕΤΑΛΛ. ΜΑΥΡΟΣ ΜΕ ΚΟΝΤΡΟΛ Φ81</t>
  </si>
  <si>
    <t>ΦΟΥΡΝΟΣ EGG MICRO ΜΤΜ2070 20LT 700W</t>
  </si>
  <si>
    <t>ΤΡΟΛΕΥ ΤΡΟΦΙΜΩΝ TRIBECA 102LT ΛΕΥΚΟ</t>
  </si>
  <si>
    <t>ΠΥΡΟΣΒΕΣΤΙΚΟ ΣΥΓΚΡΟΤΗΜΑ ΞΕΝΟΔΟΧΕΙΟΥ</t>
  </si>
  <si>
    <t>ΣΤΑΝΤ ΒΑΛΙΤΣΑΣ ΜΑΥΡΟ</t>
  </si>
  <si>
    <t>ΨΥΓΕΙΟ PRIMO PRMB-50047 MINI BAR 45L W</t>
  </si>
  <si>
    <t>ΑΦΥΓΡΑΝΤΗΡΑΣ EUROLAMP 300-95012 30L LED PANEL ΑΦΗΣ 540W</t>
  </si>
  <si>
    <t>ΡΑΒΔΟΣ ΠΑΡΑΓΓΕΛΙΩΝ ΑΛΟΥΜ. 45ΕΚ</t>
  </si>
  <si>
    <t>ΤΡΟΛΕΥ ΤΡΟΦ. TRIBECA 102LT ΛΕΥΚΟ</t>
  </si>
  <si>
    <t>ΚΑΛΑΘΙ ΠΛΥΝΤ. 36Θ 50Χ50Χ10 ΒΒ-36 TRIBEC</t>
  </si>
  <si>
    <t>ΚΑΛΑΘΙ ΠΛΥΝΤ. 25Θ 50Χ50Χ10 ΒΒ-25 TRIBEC</t>
  </si>
  <si>
    <t>ΤΡΟΛΕΥ ΑΠΛΥΤΩΝ ΙΝΟΧ ΜΕ ΣΑΚΟ Υ1506</t>
  </si>
  <si>
    <t>ΤΡΟΛΕΥ ΟΡΟΦΩΝ POLYP. ΜΕ 2 ΣΑΚΟΥΣ</t>
  </si>
  <si>
    <t>ΤΑΜΠΕΛΑ WET FLOOR Υ8030 62εκ</t>
  </si>
  <si>
    <t>ΚΑΛΑΘΙ ΚΑΜΑΡΙΕΡΑΣ ΓΙΑ ΤΡΟΛΕΥ Υ8030 62ΕΚ</t>
  </si>
  <si>
    <t>ΚΑΛΑΘΙ ΔΩΜΑΤΙΟΥ ΔΙΑΤΡ. ΜΑΥΡΟ Φ26Χ28Ε</t>
  </si>
  <si>
    <t>ΤΑΠΕΤΟ ΑΡΑΧΝΗ ΒΑΡΕΩΣ ΤΥΠΟΥ Χ/Υ Μ/Τ</t>
  </si>
  <si>
    <t>ΚΑΡΟΤΣΙ ΣΦ. ΔΙΠΛΟ 2Χ25LT ΠΛΑΣΤ. ΒΑΣΗ Υ</t>
  </si>
  <si>
    <t>ΚΟΦΙΝΙ ΥΦΑΣΜΑ ΜΕ ΛΑΒΕΣ Φ40Χ45</t>
  </si>
  <si>
    <t>ΚΑΛΑΘΙ ΔΩΜΑΤΙΟΥ ΔΙΑΤΡ. ΜΑΥΡΟ Φ26Χ28ΕΚ</t>
  </si>
  <si>
    <t>ΑΝΕΛΚΥΣΤΗΡΑΣ (Α) 8 ΑΤΟΜΩΝ</t>
  </si>
  <si>
    <t>ΑΝΕΛΚΥΣΤΗΡΑΣ (Β) 6 ΑΤΟΜΩΝ</t>
  </si>
  <si>
    <t>ΑΕΡΙΟ ΑΝΑΠΤΗΡΩΝ FLAMECLUB 300M</t>
  </si>
  <si>
    <t>ΒΙΤΡΙΝΑ ΕΠΙΤΡ. ΨΥΧΟΜ. GN-660RT</t>
  </si>
  <si>
    <t>ΕΣΤΙΑ ΕΠΑΓΩΓΙΚΗ CASO 2364 PRO3</t>
  </si>
  <si>
    <t>ΖΥΓΟΣ ΚΟΥΖΙΝΑΣ ECG KV215S 15kg</t>
  </si>
  <si>
    <t>ΚΑΛΑΘΙ ΠΛΥΝΤ. 8Θ ΜΕΤ/ΡΑΣ ΜΑΧ/Ν</t>
  </si>
  <si>
    <t>ΚΑΛΑΘΙ ΠΛΥΝΤ. ΓΕΝΙΚΗΣ ΧΡΗΣΗΣ 5</t>
  </si>
  <si>
    <t>ΚΑΛΑΘΙ ΠΛΥΝΤ. ΜΑΧ/ΝΩΝ 50x50x10</t>
  </si>
  <si>
    <t>ΚΑΛΑΘΙ ΠΛΥΝΤ. ΠΙΑΤΩΝ ΔΙΣΚΩΝ  5</t>
  </si>
  <si>
    <t>ΚΑΛΑΘΙ ΡΑΤΤΑΝ G/N 1/1 Υ9ΕΚ ΓΚΡ</t>
  </si>
  <si>
    <t>ΚΑΛΑΘΙ ΡΑΤΤΑΝ G/N 1/2 Υ10ΕΚ ΓΚ</t>
  </si>
  <si>
    <t>ΜΕΝΟΥ DAG ITALY Α4 SAND</t>
  </si>
  <si>
    <t>ΜΕΝΟΥ Α4 TEX-ANTILOPE ΜΑΥΡΟ ΑΝ</t>
  </si>
  <si>
    <t>ΤΡΟΛΕΥ ΙΝΟΧ 3ΡΑΦΙΑ 95Χ50Χ95ΕΚ</t>
  </si>
  <si>
    <t>ΤΡΟΛΕΥ ΙΝΟΧ ΓΙΑ ΛΕΚΑΝΕΣ GN1/1</t>
  </si>
  <si>
    <t>ΤΡΟΛΕΥ ΙΝΟΧ ΓΙΑ ΛΕΚΑΝΕΣ GN2/1</t>
  </si>
  <si>
    <t>ΤΡΟΛΕΥ ΠΛΑΣΤ. 3ΡΑΦΙΑ ΚΛΕΙΣΤΟ 3</t>
  </si>
  <si>
    <t>ΤΡΟΛΕΥ ΠΛΑΣΤ. 3ΡΑΦΙΑ Υ1500 107</t>
  </si>
  <si>
    <t>ΤΡΟΛΕΥ ΠΛΑΣΤ. 3ΡΑΦΙΑ Υ1500S 83</t>
  </si>
  <si>
    <t>ΥΛΙΚΟ ΚΑΥΣΗΣ 225GR ΜΕΘΑΝΟΛΗ</t>
  </si>
  <si>
    <t>ΦΙΑΛΗ ΣΑΛΤΣΑΣ ΛΕΥΚΗ 75CL ARAVE</t>
  </si>
  <si>
    <t>ΜΠΛΟΚ ΛΟΓ/ΣΜΟΥ ΠΛΑΣΤ. 19Χ12 (T</t>
  </si>
  <si>
    <t>ΤΡΟΛΕΥ ΠΛΑΣΤ. 3ΡΑΦΙΑ ΚΛΕΙΣΤΟ 3 ΠΛΕΥΡΕΣ 102Χ50Χ96</t>
  </si>
  <si>
    <t>ΚΑΘΙΣΜΑ ΜΠΑΝΙΟΥ ΜΕ ΠΛΑΤΗ</t>
  </si>
  <si>
    <t>SOLUCAO PBX GRECIA (ΤΗΛΕΦΩΝΙΚΟ ΚΕΝΤΡΟ)</t>
  </si>
  <si>
    <t>Work Life Payroll Advanced</t>
  </si>
  <si>
    <t>Small VM - Standard D1v2</t>
  </si>
  <si>
    <t>SaaS EBS Business Advanced</t>
  </si>
  <si>
    <t>B92374 Oracle Hospitality OPERA Cloud Service, Property Managment Enterprise Foundation Hosting</t>
  </si>
  <si>
    <t>B92375 Oracle Hospitality OPERA Cloud Service, Property Managment Standard Edition Add-on Hosting</t>
  </si>
  <si>
    <t>B81338 Oracle Hospitality OPERA Exchange Interface Two-Way Cloud Service Hosting</t>
  </si>
  <si>
    <t>ΛΟΓΙΣΜΙΚΟ ΠΡΟΓΡΑΜΜΑ EUROTEL HOSPITALITY A.E.</t>
  </si>
  <si>
    <t>ΛΟΓΙΣΜΙΚΟ ΠΡΟΓΡΑΜΜΑ ENTERSOFT M.A.E.</t>
  </si>
  <si>
    <t>Aruba</t>
  </si>
  <si>
    <t>Κωδικός Παγίου</t>
  </si>
  <si>
    <t>Τύπος παγίου</t>
  </si>
  <si>
    <t>Οικογένεια.</t>
  </si>
  <si>
    <t>Βασικό</t>
  </si>
  <si>
    <t>Υπόλοιπο</t>
  </si>
  <si>
    <t>Λογαριασμός</t>
  </si>
  <si>
    <t>Σενάριο αποσβέσεων</t>
  </si>
  <si>
    <t>Eκτός εκμετάλλευσης</t>
  </si>
  <si>
    <t>Ανενεργό</t>
  </si>
  <si>
    <t>10.00.00.0000</t>
  </si>
  <si>
    <t>10-00</t>
  </si>
  <si>
    <t>11.00.01.0024</t>
  </si>
  <si>
    <t>11-00</t>
  </si>
  <si>
    <t>11.00.01.0000</t>
  </si>
  <si>
    <t>11.02.00.0024</t>
  </si>
  <si>
    <t>Λοιπός Εξοπλισμός</t>
  </si>
  <si>
    <t>14.09.00.0024</t>
  </si>
  <si>
    <t>15-00</t>
  </si>
  <si>
    <t>14.03.00.0024</t>
  </si>
  <si>
    <t>14-03</t>
  </si>
  <si>
    <t>Έπιπλα</t>
  </si>
  <si>
    <t>14.00.00.0024</t>
  </si>
  <si>
    <t>14-00</t>
  </si>
  <si>
    <t>Σκεύη</t>
  </si>
  <si>
    <t>14.01.00.0024</t>
  </si>
  <si>
    <t>Ιματισμός</t>
  </si>
  <si>
    <t>14.07.00.0024</t>
  </si>
  <si>
    <t>Εξοπλισμός Τηλεπικοινωνιών</t>
  </si>
  <si>
    <t>14.08.00.0024</t>
  </si>
  <si>
    <t>14-09</t>
  </si>
  <si>
    <t>14-00513</t>
  </si>
  <si>
    <t>ΦΡΙΤΕΖΑ ΔΙΠΛΗ Φ1000 (2Χ4200W/230V)</t>
  </si>
  <si>
    <t>14-10</t>
  </si>
  <si>
    <t>14.09.00.0124</t>
  </si>
  <si>
    <t>14-00636</t>
  </si>
  <si>
    <t>ΧΥΤΡΑ ΡΗΧΗ ΑΛΟΥΜ. Φ40Χ15ΕΚ Μ/Κ</t>
  </si>
  <si>
    <t>14-01021</t>
  </si>
  <si>
    <t>16.17.00.0024</t>
  </si>
  <si>
    <t>16-17</t>
  </si>
  <si>
    <t>16.17.00.0124</t>
  </si>
  <si>
    <t>11-00002</t>
  </si>
  <si>
    <t>10.00.00.0000-Γήπεδα-Οικόπεδα (ΚΕΡΚΥΡΑ)</t>
  </si>
  <si>
    <t>11.00.01.0000-Εξοδα Κτήσης Ακινήτου Κέρκυρας χωρίς ΦΠΑ</t>
  </si>
  <si>
    <t>11.00.01.0024-ΕΞΟΔΑ ΚΤΗΣΗΣ ΑΚΙΝΗΤΟΥ ΚΕΡΚΥΡΑΣ ΦΠΑ 24%</t>
  </si>
  <si>
    <t>11.02.00.0024-Λοιπά τεχνικά έργα 24%</t>
  </si>
  <si>
    <t>14.01.00.0024-Σκεύη 24%</t>
  </si>
  <si>
    <t>14.03.00.0024-Η/Υ &amp; Ηλεκτρονικά συγκροτήματα 24%</t>
  </si>
  <si>
    <t>14.07.00.0024-Ιματισμός</t>
  </si>
  <si>
    <t>14.08.00.0024-Εξοπλισμός τηλεπικοινωνιών</t>
  </si>
  <si>
    <t>14.09.00.0124-Λοιπός εξοπλισμός Ε.Ε.</t>
  </si>
  <si>
    <t>16.17.00.0124-Λογισμικά προγράμματα Η/Υ Ε.Ε.</t>
  </si>
  <si>
    <t>Συντελεστής Απόσβεσης</t>
  </si>
  <si>
    <t>Κτίρια</t>
  </si>
  <si>
    <t>Εδαφικές Εκτάσεις</t>
  </si>
  <si>
    <t>Λογισμικά Προγράμματα</t>
  </si>
  <si>
    <t>Κωδικός - Γενικά Στοιχεία Παγίου</t>
  </si>
  <si>
    <t>Περιγραφή - Γενικά Στοιχεία Παγίου</t>
  </si>
  <si>
    <t>% Απόσβεσης - Γενικά Στοιχεία Παγίου</t>
  </si>
  <si>
    <t>Αποσβεστέα κτήση - Γενικά Στοιχεία Παγίου</t>
  </si>
  <si>
    <t>Ημ/νία κτήσης - Γενικά Στοιχεία Παγίου</t>
  </si>
  <si>
    <t>Ημ/νία έναρξης αποσβέσεων - Γενικά Στοιχεία Παγίου</t>
  </si>
  <si>
    <t>Αξία κτήσης</t>
  </si>
  <si>
    <t>Προηγούμενες αποσβέσεις</t>
  </si>
  <si>
    <t>Δεκέμβριος - Αποσβέσεις</t>
  </si>
  <si>
    <t>Σύνολο - Αποσβέσεις</t>
  </si>
  <si>
    <t>Αποσβεστέα αξία - Σύνολα</t>
  </si>
  <si>
    <t>Τελικές αποσβέσεις - Σύνολα</t>
  </si>
  <si>
    <t>Υπόλοιπο - Σύνολα</t>
  </si>
  <si>
    <t>ΣΥΜΒΟΛΑΙΟ 4600</t>
  </si>
  <si>
    <t>EXTRAIT</t>
  </si>
  <si>
    <t>/529</t>
  </si>
  <si>
    <t>/533</t>
  </si>
  <si>
    <t>/14</t>
  </si>
  <si>
    <t>/1</t>
  </si>
  <si>
    <t>ΔΕΑΤ-Ι/2557</t>
  </si>
  <si>
    <t>ΤΔΑ/462</t>
  </si>
  <si>
    <t>ΤΔΑ/577</t>
  </si>
  <si>
    <t>ΤΔΑ/355</t>
  </si>
  <si>
    <t>ΤΔΑ/356</t>
  </si>
  <si>
    <t>00ΤΔΑ/23</t>
  </si>
  <si>
    <t>00ΤΔΑ/24</t>
  </si>
  <si>
    <t>Κ/4674</t>
  </si>
  <si>
    <t>/11940</t>
  </si>
  <si>
    <t>ΤΙΜ/10</t>
  </si>
  <si>
    <t>/12638</t>
  </si>
  <si>
    <t>/99636</t>
  </si>
  <si>
    <t>/98440</t>
  </si>
  <si>
    <t>/97886</t>
  </si>
  <si>
    <t>/2195</t>
  </si>
  <si>
    <t>/2192</t>
  </si>
  <si>
    <t>/98272</t>
  </si>
  <si>
    <t>/97794</t>
  </si>
  <si>
    <t>/2194</t>
  </si>
  <si>
    <t>ΤΔΑ/103456</t>
  </si>
  <si>
    <t>ΤΔΑ/102979</t>
  </si>
  <si>
    <t>/2190</t>
  </si>
  <si>
    <t>/2191</t>
  </si>
  <si>
    <t>/2193</t>
  </si>
  <si>
    <t>ΤΔΑ/104253</t>
  </si>
  <si>
    <t>/103887</t>
  </si>
  <si>
    <t>ΔΤΠΥ/54</t>
  </si>
  <si>
    <t>ΤΔΑ/445</t>
  </si>
  <si>
    <t>ΤΔΑ/2549</t>
  </si>
  <si>
    <t>ΤΙΠ/1446</t>
  </si>
  <si>
    <t>ΤΔΑ/6991</t>
  </si>
  <si>
    <t>ΤΔΑ/6892</t>
  </si>
  <si>
    <t>ΤΙΜ/265</t>
  </si>
  <si>
    <t>ΤΙΜ/279</t>
  </si>
  <si>
    <t>ΤΔΑ/7083</t>
  </si>
  <si>
    <t>ΤΔΑ/7439</t>
  </si>
  <si>
    <t>ΤΔΑ/7098</t>
  </si>
  <si>
    <t>ΤΔΑ/7130</t>
  </si>
  <si>
    <t>ΤΔΑ/7234</t>
  </si>
  <si>
    <t>ΤΔΑ/7172</t>
  </si>
  <si>
    <t>ΤΙΜ/262</t>
  </si>
  <si>
    <t>00ΤΔΑ/13</t>
  </si>
  <si>
    <t>00ΤΔΑ/14</t>
  </si>
  <si>
    <t>00ΤΔΑ/35</t>
  </si>
  <si>
    <t>00ΤΔΑ/31</t>
  </si>
  <si>
    <t>00ΤΔΑ/32</t>
  </si>
  <si>
    <t>00ΤΔΑ/27</t>
  </si>
  <si>
    <t>00ΤΔΑ/28</t>
  </si>
  <si>
    <t>00ΤΔΑ/29</t>
  </si>
  <si>
    <t>00ΤΔΑ/26</t>
  </si>
  <si>
    <t>ΤΔΑ/234</t>
  </si>
  <si>
    <t>00ΤΔΑ/51</t>
  </si>
  <si>
    <t>00ΤΔΑ/49</t>
  </si>
  <si>
    <t>00ΤΔΑ/60</t>
  </si>
  <si>
    <t>00ΤΔΑ/63</t>
  </si>
  <si>
    <t>/109</t>
  </si>
  <si>
    <t>ΤΔΑ/538</t>
  </si>
  <si>
    <t>ΤΔΑ/463</t>
  </si>
  <si>
    <t>ΤΔΑ/700</t>
  </si>
  <si>
    <t>ΤΔΑ/301</t>
  </si>
  <si>
    <t>ΤΔΑ/1466</t>
  </si>
  <si>
    <t>ΤΔΑ/326</t>
  </si>
  <si>
    <t>ΤΔΑ/263</t>
  </si>
  <si>
    <t>ΤΔΑ/398</t>
  </si>
  <si>
    <t>7062/149</t>
  </si>
  <si>
    <t>ΤΔΑ/316</t>
  </si>
  <si>
    <t>ΤΔΑ/383</t>
  </si>
  <si>
    <t>00ΤΔΑ/22</t>
  </si>
  <si>
    <t>/4</t>
  </si>
  <si>
    <t>/3</t>
  </si>
  <si>
    <t>ΤΔΑ/791</t>
  </si>
  <si>
    <t>ΤΔΑ/887</t>
  </si>
  <si>
    <t>/55</t>
  </si>
  <si>
    <t>/82</t>
  </si>
  <si>
    <t>ΔΕΑΤ-Ι/3103</t>
  </si>
  <si>
    <t>ΤΔΑ/1412</t>
  </si>
  <si>
    <t>/100254</t>
  </si>
  <si>
    <t>/98948</t>
  </si>
  <si>
    <t>2025/6</t>
  </si>
  <si>
    <t>ΤΙΜ/75</t>
  </si>
  <si>
    <t>ΤΔΑ/2116</t>
  </si>
  <si>
    <t>ΤΙΜ/7</t>
  </si>
  <si>
    <t>/43</t>
  </si>
  <si>
    <t>FAT.2025/820</t>
  </si>
  <si>
    <t>ΤΠΥ-4-01967</t>
  </si>
  <si>
    <t>ΤΠΥ-1-40599</t>
  </si>
  <si>
    <t>ΤΠΥΔ-1-04944</t>
  </si>
  <si>
    <t>ΤΠΥΑ/0469</t>
  </si>
  <si>
    <t>ΤΠΥ/0372</t>
  </si>
  <si>
    <t>ΤΠΥ2/24419</t>
  </si>
  <si>
    <t>ΑΤΔ-1-00019</t>
  </si>
  <si>
    <t>Εδαφικές Εκτάσεις 0%</t>
  </si>
  <si>
    <t>Εξοπλισμός Τηλεπικοινωνιών 10%</t>
  </si>
  <si>
    <t>Έπιπλα 10%</t>
  </si>
  <si>
    <t>Ιματισμός 10%</t>
  </si>
  <si>
    <t>Κτίρια 4%</t>
  </si>
  <si>
    <t>Λογισμικά Προγράμματα 20%</t>
  </si>
  <si>
    <t>Λοιπός Εξοπλισμός 20%</t>
  </si>
  <si>
    <t>Λοιπός Εξοπλισμός 10%</t>
  </si>
  <si>
    <t>Σκεύη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</si>
</sst>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_€"/>
    <numFmt numFmtId="165" formatCode="#,##0.000_ ;[Red]\-#,##0.000\ "/>
    <numFmt numFmtId="166" formatCode="#,##0.00_ ;[Red]\-#,##0.00\ "/>
  </numFmts>
  <fonts count="10" x14ac:knownFonts="1">
    <font>
      <sz val="10"/>
      <name val="Arial"/>
    </font>
    <font>
      <sz val="11"/>
      <color theme="1"/>
      <name val="Calibri"/>
      <family val="2"/>
      <charset val="161"/>
      <scheme val="minor"/>
    </font>
    <font>
      <b/>
      <sz val="8"/>
      <name val="Tahoma"/>
      <family val="2"/>
      <charset val="161"/>
    </font>
    <font>
      <sz val="8"/>
      <name val="Tahoma"/>
      <family val="2"/>
      <charset val="161"/>
    </font>
    <font>
      <b/>
      <sz val="11"/>
      <color theme="1"/>
      <name val="Calibri"/>
      <family val="2"/>
      <scheme val="minor"/>
    </font>
    <font>
      <b/>
      <sz val="11"/>
      <color rgb="FF8B0000"/>
      <name val="Calibri"/>
      <family val="2"/>
      <scheme val="minor"/>
    </font>
    <font>
      <b/>
      <sz val="9"/>
      <color indexed="81"/>
      <name val="Tahoma"/>
      <family val="2"/>
    </font>
    <font>
      <sz val="8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right" vertical="top" wrapText="1"/>
    </xf>
    <xf numFmtId="165" fontId="3" fillId="0" borderId="0" xfId="0" applyNumberFormat="1" applyFont="1"/>
    <xf numFmtId="0" fontId="3" fillId="0" borderId="0" xfId="0" applyFont="1"/>
    <xf numFmtId="1" fontId="3" fillId="0" borderId="0" xfId="0" applyNumberFormat="1" applyFont="1" applyAlignment="1">
      <alignment horizontal="right"/>
    </xf>
    <xf numFmtId="49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5" fillId="0" borderId="3" xfId="0" applyFont="1" applyBorder="1" applyAlignment="1">
      <alignment horizontal="center"/>
    </xf>
    <xf numFmtId="49" fontId="4" fillId="0" borderId="0" xfId="0" applyNumberFormat="1" applyFont="1"/>
    <xf numFmtId="166" fontId="0" fillId="0" borderId="0" xfId="0" applyNumberFormat="1"/>
    <xf numFmtId="166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49" fontId="1" fillId="0" borderId="0" xfId="0" applyNumberFormat="1" applyFont="1"/>
    <xf numFmtId="0" fontId="1" fillId="0" borderId="0" xfId="0" applyFont="1"/>
    <xf numFmtId="0" fontId="8" fillId="0" borderId="0" xfId="0" applyFont="1"/>
    <xf numFmtId="165" fontId="1" fillId="0" borderId="0" xfId="0" applyNumberFormat="1" applyFont="1"/>
    <xf numFmtId="14" fontId="4" fillId="0" borderId="0" xfId="0" applyNumberFormat="1" applyFont="1"/>
    <xf numFmtId="49" fontId="8" fillId="0" borderId="0" xfId="0" applyNumberFormat="1" applyFont="1"/>
    <xf numFmtId="14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164" fontId="3" fillId="0" borderId="0" xfId="0" applyNumberFormat="1" applyFont="1" applyAlignment="1">
      <alignment horizontal="right"/>
    </xf>
    <xf numFmtId="49" fontId="0" fillId="3" borderId="0" xfId="0" applyNumberFormat="1" applyFill="1"/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0" fontId="3" fillId="3" borderId="0" xfId="0" applyFont="1" applyFill="1"/>
    <xf numFmtId="0" fontId="3" fillId="3" borderId="0" xfId="0" applyFont="1" applyFill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/>
    <xf numFmtId="0" fontId="0" fillId="0" borderId="0" xfId="0" applyAlignment="1">
      <alignment horizontal="left"/>
    </xf>
    <xf numFmtId="0" fontId="9" fillId="0" borderId="0" xfId="0" applyFont="1"/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0" fontId="3" fillId="4" borderId="0" xfId="0" applyFont="1" applyFill="1"/>
    <xf numFmtId="49" fontId="0" fillId="5" borderId="0" xfId="0" applyNumberFormat="1" applyFill="1"/>
    <xf numFmtId="0" fontId="3" fillId="5" borderId="0" xfId="0" applyFont="1" applyFill="1" applyAlignment="1">
      <alignment horizontal="left" vertical="top" wrapText="1"/>
    </xf>
    <xf numFmtId="14" fontId="3" fillId="5" borderId="0" xfId="0" applyNumberFormat="1" applyFont="1" applyFill="1" applyAlignment="1">
      <alignment horizontal="left" vertical="top" wrapText="1"/>
    </xf>
    <xf numFmtId="0" fontId="3" fillId="5" borderId="0" xfId="0" applyFont="1" applyFill="1"/>
    <xf numFmtId="0" fontId="3" fillId="5" borderId="0" xfId="0" applyFont="1" applyFill="1" applyAlignment="1">
      <alignment horizontal="right" vertical="top" wrapText="1"/>
    </xf>
    <xf numFmtId="4" fontId="3" fillId="5" borderId="0" xfId="0" applyNumberFormat="1" applyFont="1" applyFill="1" applyAlignment="1">
      <alignment horizontal="right" vertical="top" wrapText="1"/>
    </xf>
  </cellXfs>
  <cellStyles count="1">
    <cellStyle name="Κανονικό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A0A0A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L1188"/>
  <sheetViews>
    <sheetView showGridLines="0" tabSelected="1" topLeftCell="B1" zoomScale="85" zoomScaleNormal="85" workbookViewId="0">
      <pane ySplit="1" topLeftCell="A2" activePane="bottomLeft" state="frozen"/>
      <selection pane="bottomLeft" activeCell="K20" sqref="K20"/>
    </sheetView>
  </sheetViews>
  <sheetFormatPr defaultColWidth="9.109375" defaultRowHeight="10.199999999999999" x14ac:dyDescent="0.2"/>
  <cols>
    <col min="1" max="1" width="13.5546875" style="5" bestFit="1" customWidth="1"/>
    <col min="2" max="2" width="88.6640625" style="5" bestFit="1" customWidth="1"/>
    <col min="3" max="3" width="12" style="5" customWidth="1"/>
    <col min="4" max="4" width="12.109375" style="6" bestFit="1" customWidth="1"/>
    <col min="5" max="5" width="28.88671875" style="5" customWidth="1"/>
    <col min="6" max="6" width="12.5546875" style="5" customWidth="1"/>
    <col min="7" max="7" width="16.33203125" style="27" bestFit="1" customWidth="1"/>
    <col min="8" max="8" width="38.5546875" style="27" customWidth="1"/>
    <col min="9" max="9" width="16.5546875" style="27" bestFit="1" customWidth="1"/>
    <col min="10" max="10" width="15" style="5" customWidth="1"/>
    <col min="11" max="11" width="58.33203125" style="5" bestFit="1" customWidth="1"/>
    <col min="12" max="12" width="24" style="5" bestFit="1" customWidth="1"/>
    <col min="13" max="16384" width="9.109375" style="5"/>
  </cols>
  <sheetData>
    <row r="1" spans="1:12" ht="26.25" customHeight="1" x14ac:dyDescent="0.2">
      <c r="A1" s="1" t="s">
        <v>0</v>
      </c>
      <c r="B1" s="1" t="s">
        <v>1</v>
      </c>
      <c r="C1" s="1" t="s">
        <v>2</v>
      </c>
      <c r="D1" s="3" t="s">
        <v>3</v>
      </c>
      <c r="E1" s="2" t="s">
        <v>7</v>
      </c>
      <c r="F1" s="2" t="s">
        <v>2375</v>
      </c>
      <c r="G1" s="24" t="s">
        <v>4</v>
      </c>
      <c r="H1" s="24" t="s">
        <v>5</v>
      </c>
      <c r="I1" s="25" t="s">
        <v>6</v>
      </c>
      <c r="J1" s="15" t="s">
        <v>8</v>
      </c>
      <c r="K1" s="15" t="s">
        <v>10</v>
      </c>
      <c r="L1" s="15" t="s">
        <v>9</v>
      </c>
    </row>
    <row r="2" spans="1:12" ht="13.2" x14ac:dyDescent="0.25">
      <c r="A2" s="7" t="s">
        <v>47</v>
      </c>
      <c r="B2" s="14" t="s">
        <v>1194</v>
      </c>
      <c r="C2" s="22">
        <f>VLOOKUP(A2,Μητρώο!$A$2:$E$1187,5,FALSE)</f>
        <v>45468</v>
      </c>
      <c r="D2" s="14">
        <f>VLOOKUP(A2,Ποσότητα!$A$2:$J$1184,6,FALSE)</f>
        <v>1</v>
      </c>
      <c r="E2" s="5" t="s">
        <v>2489</v>
      </c>
      <c r="F2" s="14">
        <f>VLOOKUP(A2,Μητρώο!$A$2:$C$1187,3)</f>
        <v>0</v>
      </c>
      <c r="G2" s="26">
        <v>3410646.37</v>
      </c>
      <c r="H2" s="26">
        <v>0</v>
      </c>
      <c r="I2" s="23">
        <v>3410646.37</v>
      </c>
      <c r="J2" s="14"/>
      <c r="K2" s="14" t="s">
        <v>2365</v>
      </c>
      <c r="L2" s="14" t="s">
        <v>11</v>
      </c>
    </row>
    <row r="3" spans="1:12" ht="13.2" x14ac:dyDescent="0.25">
      <c r="A3" s="28" t="s">
        <v>12</v>
      </c>
      <c r="B3" s="29" t="s">
        <v>1197</v>
      </c>
      <c r="C3" s="30">
        <f>VLOOKUP(A3,Μητρώο!$A$2:$E$1187,5,FALSE)</f>
        <v>45454</v>
      </c>
      <c r="D3" s="29">
        <v>2</v>
      </c>
      <c r="E3" s="31" t="s">
        <v>2493</v>
      </c>
      <c r="F3" s="29">
        <v>4</v>
      </c>
      <c r="G3" s="32">
        <f>8287+Αγορές!G2</f>
        <v>71689.989999999991</v>
      </c>
      <c r="H3" s="32">
        <f>516.75+Αγορές!H2</f>
        <v>4331.3500000000004</v>
      </c>
      <c r="I3" s="33">
        <f>7770.25+Αγορές!I2</f>
        <v>67358.64</v>
      </c>
      <c r="J3" s="29"/>
      <c r="K3" s="29" t="s">
        <v>2367</v>
      </c>
      <c r="L3" s="29" t="s">
        <v>11</v>
      </c>
    </row>
    <row r="4" spans="1:12" ht="13.2" x14ac:dyDescent="0.25">
      <c r="A4" s="28" t="s">
        <v>2364</v>
      </c>
      <c r="B4" s="29" t="s">
        <v>1195</v>
      </c>
      <c r="C4" s="30">
        <f>VLOOKUP(A4,Μητρώο!$A$2:$E$1187,5,FALSE)</f>
        <v>45463</v>
      </c>
      <c r="D4" s="29">
        <v>2</v>
      </c>
      <c r="E4" s="31" t="s">
        <v>2493</v>
      </c>
      <c r="F4" s="29">
        <f>VLOOKUP(A4,Μητρώο!$A$2:$C$1187,3)</f>
        <v>4</v>
      </c>
      <c r="G4" s="32">
        <f>435311.74+Αγορές!G3</f>
        <v>505780.02999999997</v>
      </c>
      <c r="H4" s="32">
        <f>26190.26+Αγορές!H3</f>
        <v>30190.539999999997</v>
      </c>
      <c r="I4" s="33">
        <f>409121.48+Αγορές!I3</f>
        <v>475589.49</v>
      </c>
      <c r="J4" s="29"/>
      <c r="K4" s="29" t="s">
        <v>2366</v>
      </c>
      <c r="L4" s="29" t="s">
        <v>11</v>
      </c>
    </row>
    <row r="5" spans="1:12" ht="13.2" x14ac:dyDescent="0.25">
      <c r="A5" s="7" t="s">
        <v>48</v>
      </c>
      <c r="B5" s="14" t="s">
        <v>1196</v>
      </c>
      <c r="C5" s="22">
        <f>VLOOKUP(A5,Μητρώο!$A$2:$E$1187,5,FALSE)</f>
        <v>45468</v>
      </c>
      <c r="D5" s="14">
        <f>VLOOKUP(A5,Ποσότητα!$A$2:$J$1184,6,FALSE)</f>
        <v>1</v>
      </c>
      <c r="E5" s="5" t="s">
        <v>2493</v>
      </c>
      <c r="F5" s="14">
        <f>VLOOKUP(A5,Μητρώο!$A$2:$C$1187,3)</f>
        <v>4</v>
      </c>
      <c r="G5" s="26">
        <v>10677112.27</v>
      </c>
      <c r="H5" s="26">
        <v>642381.88</v>
      </c>
      <c r="I5" s="23">
        <v>10034730.390000001</v>
      </c>
      <c r="J5" s="14"/>
      <c r="K5" s="14" t="s">
        <v>2366</v>
      </c>
      <c r="L5" s="14" t="s">
        <v>11</v>
      </c>
    </row>
    <row r="6" spans="1:12" ht="13.2" x14ac:dyDescent="0.25">
      <c r="A6" s="7" t="s">
        <v>49</v>
      </c>
      <c r="B6" s="14" t="s">
        <v>1198</v>
      </c>
      <c r="C6" s="22">
        <f>VLOOKUP(A6,Μητρώο!$A$2:$E$1187,5,FALSE)</f>
        <v>45747</v>
      </c>
      <c r="D6" s="14">
        <f>VLOOKUP(A6,Ποσότητα!$A$2:$J$1184,6,FALSE)</f>
        <v>3</v>
      </c>
      <c r="E6" s="5" t="s">
        <v>2493</v>
      </c>
      <c r="F6" s="14">
        <f>VLOOKUP(A6,Μητρώο!$A$2:$C$1187,3)</f>
        <v>4</v>
      </c>
      <c r="G6" s="26">
        <v>75960</v>
      </c>
      <c r="H6" s="26">
        <v>2289.21</v>
      </c>
      <c r="I6" s="23">
        <v>73670.789999999994</v>
      </c>
      <c r="J6" s="14"/>
      <c r="K6" s="14" t="s">
        <v>2368</v>
      </c>
      <c r="L6" s="14" t="s">
        <v>11</v>
      </c>
    </row>
    <row r="7" spans="1:12" ht="13.2" x14ac:dyDescent="0.25">
      <c r="A7" s="7" t="s">
        <v>50</v>
      </c>
      <c r="B7" s="14" t="s">
        <v>1199</v>
      </c>
      <c r="C7" s="22">
        <f>VLOOKUP(A7,Μητρώο!$A$2:$E$1187,5,FALSE)</f>
        <v>45772</v>
      </c>
      <c r="D7" s="14">
        <f>VLOOKUP(A7,Ποσότητα!$A$2:$J$1184,6,FALSE)</f>
        <v>1</v>
      </c>
      <c r="E7" s="5" t="s">
        <v>2493</v>
      </c>
      <c r="F7" s="14">
        <f>VLOOKUP(A7,Μητρώο!$A$2:$C$1187,3)</f>
        <v>4</v>
      </c>
      <c r="G7" s="26">
        <v>122078</v>
      </c>
      <c r="H7" s="26">
        <v>3357.98</v>
      </c>
      <c r="I7" s="23">
        <v>118720.02</v>
      </c>
      <c r="J7" s="14"/>
      <c r="K7" s="14" t="s">
        <v>2368</v>
      </c>
      <c r="L7" s="14" t="s">
        <v>11</v>
      </c>
    </row>
    <row r="8" spans="1:12" ht="13.2" x14ac:dyDescent="0.25">
      <c r="A8" s="7" t="s">
        <v>13</v>
      </c>
      <c r="B8" s="14" t="s">
        <v>1981</v>
      </c>
      <c r="C8" s="22">
        <f>VLOOKUP(A8,Μητρώο!$A$2:$E$1187,5,FALSE)</f>
        <v>45723</v>
      </c>
      <c r="D8" s="14">
        <f>VLOOKUP(A8,Ποσότητα!$A$2:$J$1184,6,FALSE)</f>
        <v>1</v>
      </c>
      <c r="E8" s="5" t="s">
        <v>2496</v>
      </c>
      <c r="F8" s="14">
        <v>10</v>
      </c>
      <c r="G8" s="26">
        <v>8250</v>
      </c>
      <c r="H8" s="26">
        <v>621.58000000000004</v>
      </c>
      <c r="I8" s="23">
        <v>7628.42</v>
      </c>
      <c r="J8" s="14"/>
      <c r="K8" s="14" t="s">
        <v>45</v>
      </c>
      <c r="L8" s="14" t="s">
        <v>11</v>
      </c>
    </row>
    <row r="9" spans="1:12" ht="13.2" x14ac:dyDescent="0.25">
      <c r="A9" s="7" t="s">
        <v>14</v>
      </c>
      <c r="B9" s="14" t="s">
        <v>1982</v>
      </c>
      <c r="C9" s="22">
        <f>VLOOKUP(A9,Μητρώο!$A$2:$E$1187,5,FALSE)</f>
        <v>45723</v>
      </c>
      <c r="D9" s="14">
        <f>VLOOKUP(A9,Ποσότητα!$A$2:$J$1184,6,FALSE)</f>
        <v>1</v>
      </c>
      <c r="E9" s="5" t="s">
        <v>2496</v>
      </c>
      <c r="F9" s="14">
        <v>10</v>
      </c>
      <c r="G9" s="26">
        <v>18100</v>
      </c>
      <c r="H9" s="26">
        <v>1363.7</v>
      </c>
      <c r="I9" s="23">
        <v>16736.3</v>
      </c>
      <c r="J9" s="14"/>
      <c r="K9" s="14" t="s">
        <v>45</v>
      </c>
      <c r="L9" s="14" t="s">
        <v>11</v>
      </c>
    </row>
    <row r="10" spans="1:12" ht="13.2" x14ac:dyDescent="0.25">
      <c r="A10" s="7" t="s">
        <v>15</v>
      </c>
      <c r="B10" s="14" t="s">
        <v>1983</v>
      </c>
      <c r="C10" s="22">
        <f>VLOOKUP(A10,Μητρώο!$A$2:$E$1187,5,FALSE)</f>
        <v>45723</v>
      </c>
      <c r="D10" s="14">
        <f>VLOOKUP(A10,Ποσότητα!$A$2:$J$1184,6,FALSE)</f>
        <v>1</v>
      </c>
      <c r="E10" s="5" t="s">
        <v>2496</v>
      </c>
      <c r="F10" s="14">
        <v>10</v>
      </c>
      <c r="G10" s="26">
        <v>2300</v>
      </c>
      <c r="H10" s="26">
        <v>173.29</v>
      </c>
      <c r="I10" s="23">
        <v>2126.71</v>
      </c>
      <c r="J10" s="14"/>
      <c r="K10" s="14" t="s">
        <v>45</v>
      </c>
      <c r="L10" s="14" t="s">
        <v>11</v>
      </c>
    </row>
    <row r="11" spans="1:12" ht="13.2" x14ac:dyDescent="0.25">
      <c r="A11" s="7" t="s">
        <v>16</v>
      </c>
      <c r="B11" s="14" t="s">
        <v>1984</v>
      </c>
      <c r="C11" s="22">
        <f>VLOOKUP(A11,Μητρώο!$A$2:$E$1187,5,FALSE)</f>
        <v>45723</v>
      </c>
      <c r="D11" s="14">
        <f>VLOOKUP(A11,Ποσότητα!$A$2:$J$1184,6,FALSE)</f>
        <v>1</v>
      </c>
      <c r="E11" s="5" t="s">
        <v>2496</v>
      </c>
      <c r="F11" s="14">
        <v>10</v>
      </c>
      <c r="G11" s="26">
        <v>9150</v>
      </c>
      <c r="H11" s="26">
        <v>689.38</v>
      </c>
      <c r="I11" s="23">
        <v>8460.6200000000008</v>
      </c>
      <c r="J11" s="14"/>
      <c r="K11" s="14" t="s">
        <v>45</v>
      </c>
      <c r="L11" s="14" t="s">
        <v>11</v>
      </c>
    </row>
    <row r="12" spans="1:12" ht="13.2" x14ac:dyDescent="0.25">
      <c r="A12" s="7" t="s">
        <v>17</v>
      </c>
      <c r="B12" s="14" t="s">
        <v>1985</v>
      </c>
      <c r="C12" s="22">
        <f>VLOOKUP(A12,Μητρώο!$A$2:$E$1187,5,FALSE)</f>
        <v>45723</v>
      </c>
      <c r="D12" s="14">
        <f>VLOOKUP(A12,Ποσότητα!$A$2:$J$1184,6,FALSE)</f>
        <v>2</v>
      </c>
      <c r="E12" s="5" t="s">
        <v>2496</v>
      </c>
      <c r="F12" s="14">
        <v>10</v>
      </c>
      <c r="G12" s="26">
        <v>4400</v>
      </c>
      <c r="H12" s="26">
        <v>331.51</v>
      </c>
      <c r="I12" s="23">
        <v>4068.49</v>
      </c>
      <c r="J12" s="14"/>
      <c r="K12" s="14" t="s">
        <v>45</v>
      </c>
      <c r="L12" s="14" t="s">
        <v>11</v>
      </c>
    </row>
    <row r="13" spans="1:12" ht="13.2" x14ac:dyDescent="0.25">
      <c r="A13" s="7" t="s">
        <v>19</v>
      </c>
      <c r="B13" s="14" t="s">
        <v>1986</v>
      </c>
      <c r="C13" s="22">
        <f>VLOOKUP(A13,Μητρώο!$A$2:$E$1187,5,FALSE)</f>
        <v>45723</v>
      </c>
      <c r="D13" s="14">
        <f>VLOOKUP(A13,Ποσότητα!$A$2:$J$1184,6,FALSE)</f>
        <v>3</v>
      </c>
      <c r="E13" s="5" t="s">
        <v>2496</v>
      </c>
      <c r="F13" s="14">
        <v>10</v>
      </c>
      <c r="G13" s="26">
        <v>5670</v>
      </c>
      <c r="H13" s="26">
        <v>427.19</v>
      </c>
      <c r="I13" s="23">
        <v>5242.8100000000004</v>
      </c>
      <c r="J13" s="14"/>
      <c r="K13" s="14" t="s">
        <v>45</v>
      </c>
      <c r="L13" s="14" t="s">
        <v>11</v>
      </c>
    </row>
    <row r="14" spans="1:12" ht="13.2" x14ac:dyDescent="0.25">
      <c r="A14" s="7" t="s">
        <v>20</v>
      </c>
      <c r="B14" s="14" t="s">
        <v>1987</v>
      </c>
      <c r="C14" s="22">
        <f>VLOOKUP(A14,Μητρώο!$A$2:$E$1187,5,FALSE)</f>
        <v>45723</v>
      </c>
      <c r="D14" s="14">
        <f>VLOOKUP(A14,Ποσότητα!$A$2:$J$1184,6,FALSE)</f>
        <v>1</v>
      </c>
      <c r="E14" s="5" t="s">
        <v>2496</v>
      </c>
      <c r="F14" s="14">
        <v>10</v>
      </c>
      <c r="G14" s="26">
        <v>850</v>
      </c>
      <c r="H14" s="26">
        <v>64.040000000000006</v>
      </c>
      <c r="I14" s="23">
        <v>785.96</v>
      </c>
      <c r="J14" s="14"/>
      <c r="K14" s="14" t="s">
        <v>45</v>
      </c>
      <c r="L14" s="14" t="s">
        <v>11</v>
      </c>
    </row>
    <row r="15" spans="1:12" ht="13.2" x14ac:dyDescent="0.25">
      <c r="A15" s="7" t="s">
        <v>21</v>
      </c>
      <c r="B15" s="14" t="s">
        <v>1988</v>
      </c>
      <c r="C15" s="22">
        <f>VLOOKUP(A15,Μητρώο!$A$2:$E$1187,5,FALSE)</f>
        <v>45723</v>
      </c>
      <c r="D15" s="14">
        <f>VLOOKUP(A15,Ποσότητα!$A$2:$J$1184,6,FALSE)</f>
        <v>3</v>
      </c>
      <c r="E15" s="5" t="s">
        <v>2496</v>
      </c>
      <c r="F15" s="14">
        <v>10</v>
      </c>
      <c r="G15" s="26">
        <v>4800</v>
      </c>
      <c r="H15" s="26">
        <v>361.64</v>
      </c>
      <c r="I15" s="23">
        <v>4438.3599999999997</v>
      </c>
      <c r="J15" s="14"/>
      <c r="K15" s="14" t="s">
        <v>45</v>
      </c>
      <c r="L15" s="14" t="s">
        <v>11</v>
      </c>
    </row>
    <row r="16" spans="1:12" ht="13.2" x14ac:dyDescent="0.25">
      <c r="A16" s="7" t="s">
        <v>22</v>
      </c>
      <c r="B16" s="14" t="s">
        <v>1989</v>
      </c>
      <c r="C16" s="22">
        <f>VLOOKUP(A16,Μητρώο!$A$2:$E$1187,5,FALSE)</f>
        <v>45723</v>
      </c>
      <c r="D16" s="14">
        <f>VLOOKUP(A16,Ποσότητα!$A$2:$J$1184,6,FALSE)</f>
        <v>1</v>
      </c>
      <c r="E16" s="5" t="s">
        <v>2496</v>
      </c>
      <c r="F16" s="14">
        <v>10</v>
      </c>
      <c r="G16" s="26">
        <v>1700</v>
      </c>
      <c r="H16" s="26">
        <v>128.08000000000001</v>
      </c>
      <c r="I16" s="23">
        <v>1571.92</v>
      </c>
      <c r="J16" s="14"/>
      <c r="K16" s="14" t="s">
        <v>45</v>
      </c>
      <c r="L16" s="14" t="s">
        <v>11</v>
      </c>
    </row>
    <row r="17" spans="1:12" ht="13.2" x14ac:dyDescent="0.25">
      <c r="A17" s="7" t="s">
        <v>23</v>
      </c>
      <c r="B17" s="14" t="s">
        <v>1990</v>
      </c>
      <c r="C17" s="22">
        <f>VLOOKUP(A17,Μητρώο!$A$2:$E$1187,5,FALSE)</f>
        <v>45723</v>
      </c>
      <c r="D17" s="14">
        <f>VLOOKUP(A17,Ποσότητα!$A$2:$J$1184,6,FALSE)</f>
        <v>1</v>
      </c>
      <c r="E17" s="5" t="s">
        <v>2496</v>
      </c>
      <c r="F17" s="14">
        <v>10</v>
      </c>
      <c r="G17" s="26">
        <v>1800</v>
      </c>
      <c r="H17" s="26">
        <v>135.62</v>
      </c>
      <c r="I17" s="23">
        <v>1664.38</v>
      </c>
      <c r="J17" s="14"/>
      <c r="K17" s="14" t="s">
        <v>45</v>
      </c>
      <c r="L17" s="14" t="s">
        <v>11</v>
      </c>
    </row>
    <row r="18" spans="1:12" ht="13.2" x14ac:dyDescent="0.25">
      <c r="A18" s="7" t="s">
        <v>24</v>
      </c>
      <c r="B18" s="14" t="s">
        <v>1991</v>
      </c>
      <c r="C18" s="22">
        <f>VLOOKUP(A18,Μητρώο!$A$2:$E$1187,5,FALSE)</f>
        <v>45723</v>
      </c>
      <c r="D18" s="14">
        <f>VLOOKUP(A18,Ποσότητα!$A$2:$J$1184,6,FALSE)</f>
        <v>1</v>
      </c>
      <c r="E18" s="5" t="s">
        <v>2496</v>
      </c>
      <c r="F18" s="14">
        <v>10</v>
      </c>
      <c r="G18" s="26">
        <v>2300</v>
      </c>
      <c r="H18" s="26">
        <v>173.29</v>
      </c>
      <c r="I18" s="23">
        <v>2126.71</v>
      </c>
      <c r="J18" s="14"/>
      <c r="K18" s="14" t="s">
        <v>45</v>
      </c>
      <c r="L18" s="14" t="s">
        <v>11</v>
      </c>
    </row>
    <row r="19" spans="1:12" ht="13.2" x14ac:dyDescent="0.25">
      <c r="A19" s="7" t="s">
        <v>25</v>
      </c>
      <c r="B19" s="14" t="s">
        <v>1992</v>
      </c>
      <c r="C19" s="22">
        <f>VLOOKUP(A19,Μητρώο!$A$2:$E$1187,5,FALSE)</f>
        <v>45723</v>
      </c>
      <c r="D19" s="14">
        <f>VLOOKUP(A19,Ποσότητα!$A$2:$J$1184,6,FALSE)</f>
        <v>1</v>
      </c>
      <c r="E19" s="5" t="s">
        <v>2496</v>
      </c>
      <c r="F19" s="14">
        <v>10</v>
      </c>
      <c r="G19" s="26">
        <v>1400</v>
      </c>
      <c r="H19" s="26">
        <v>105.48</v>
      </c>
      <c r="I19" s="23">
        <v>1294.52</v>
      </c>
      <c r="J19" s="14"/>
      <c r="K19" s="14" t="s">
        <v>45</v>
      </c>
      <c r="L19" s="14" t="s">
        <v>11</v>
      </c>
    </row>
    <row r="20" spans="1:12" ht="13.2" x14ac:dyDescent="0.25">
      <c r="A20" s="7" t="s">
        <v>26</v>
      </c>
      <c r="B20" s="14" t="s">
        <v>1993</v>
      </c>
      <c r="C20" s="22">
        <f>VLOOKUP(A20,Μητρώο!$A$2:$E$1187,5,FALSE)</f>
        <v>45723</v>
      </c>
      <c r="D20" s="14">
        <f>VLOOKUP(A20,Ποσότητα!$A$2:$J$1184,6,FALSE)</f>
        <v>1</v>
      </c>
      <c r="E20" s="5" t="s">
        <v>2496</v>
      </c>
      <c r="F20" s="14">
        <v>10</v>
      </c>
      <c r="G20" s="26">
        <v>5100</v>
      </c>
      <c r="H20" s="26">
        <v>384.25</v>
      </c>
      <c r="I20" s="23">
        <v>4715.75</v>
      </c>
      <c r="J20" s="14"/>
      <c r="K20" s="14" t="s">
        <v>45</v>
      </c>
      <c r="L20" s="14" t="s">
        <v>11</v>
      </c>
    </row>
    <row r="21" spans="1:12" ht="13.2" x14ac:dyDescent="0.25">
      <c r="A21" s="7" t="s">
        <v>27</v>
      </c>
      <c r="B21" s="14" t="s">
        <v>1994</v>
      </c>
      <c r="C21" s="22">
        <f>VLOOKUP(A21,Μητρώο!$A$2:$E$1187,5,FALSE)</f>
        <v>45723</v>
      </c>
      <c r="D21" s="14">
        <f>VLOOKUP(A21,Ποσότητα!$A$2:$J$1184,6,FALSE)</f>
        <v>1</v>
      </c>
      <c r="E21" s="5" t="s">
        <v>2496</v>
      </c>
      <c r="F21" s="14">
        <v>10</v>
      </c>
      <c r="G21" s="26">
        <v>1000</v>
      </c>
      <c r="H21" s="26">
        <v>75.34</v>
      </c>
      <c r="I21" s="23">
        <v>924.66</v>
      </c>
      <c r="J21" s="14"/>
      <c r="K21" s="14" t="s">
        <v>45</v>
      </c>
      <c r="L21" s="14" t="s">
        <v>11</v>
      </c>
    </row>
    <row r="22" spans="1:12" ht="13.2" x14ac:dyDescent="0.25">
      <c r="A22" s="7" t="s">
        <v>28</v>
      </c>
      <c r="B22" s="14" t="s">
        <v>1995</v>
      </c>
      <c r="C22" s="22">
        <f>VLOOKUP(A22,Μητρώο!$A$2:$E$1187,5,FALSE)</f>
        <v>45723</v>
      </c>
      <c r="D22" s="14">
        <f>VLOOKUP(A22,Ποσότητα!$A$2:$J$1184,6,FALSE)</f>
        <v>1</v>
      </c>
      <c r="E22" s="5" t="s">
        <v>2496</v>
      </c>
      <c r="F22" s="14">
        <v>10</v>
      </c>
      <c r="G22" s="26">
        <v>1980</v>
      </c>
      <c r="H22" s="26">
        <v>149.18</v>
      </c>
      <c r="I22" s="23">
        <v>1830.82</v>
      </c>
      <c r="J22" s="14"/>
      <c r="K22" s="14" t="s">
        <v>45</v>
      </c>
      <c r="L22" s="14" t="s">
        <v>11</v>
      </c>
    </row>
    <row r="23" spans="1:12" ht="13.2" x14ac:dyDescent="0.25">
      <c r="A23" s="7" t="s">
        <v>29</v>
      </c>
      <c r="B23" s="14" t="s">
        <v>1996</v>
      </c>
      <c r="C23" s="22">
        <f>VLOOKUP(A23,Μητρώο!$A$2:$E$1187,5,FALSE)</f>
        <v>45723</v>
      </c>
      <c r="D23" s="14">
        <f>VLOOKUP(A23,Ποσότητα!$A$2:$J$1184,6,FALSE)</f>
        <v>1</v>
      </c>
      <c r="E23" s="5" t="s">
        <v>2496</v>
      </c>
      <c r="F23" s="14">
        <v>10</v>
      </c>
      <c r="G23" s="26">
        <v>850</v>
      </c>
      <c r="H23" s="26">
        <v>64.040000000000006</v>
      </c>
      <c r="I23" s="23">
        <v>785.96</v>
      </c>
      <c r="J23" s="14"/>
      <c r="K23" s="14" t="s">
        <v>45</v>
      </c>
      <c r="L23" s="14" t="s">
        <v>11</v>
      </c>
    </row>
    <row r="24" spans="1:12" ht="13.2" x14ac:dyDescent="0.25">
      <c r="A24" s="7" t="s">
        <v>30</v>
      </c>
      <c r="B24" s="14" t="s">
        <v>1997</v>
      </c>
      <c r="C24" s="22">
        <f>VLOOKUP(A24,Μητρώο!$A$2:$E$1187,5,FALSE)</f>
        <v>45723</v>
      </c>
      <c r="D24" s="14">
        <f>VLOOKUP(A24,Ποσότητα!$A$2:$J$1184,6,FALSE)</f>
        <v>1</v>
      </c>
      <c r="E24" s="5" t="s">
        <v>2496</v>
      </c>
      <c r="F24" s="14">
        <v>10</v>
      </c>
      <c r="G24" s="26">
        <v>900</v>
      </c>
      <c r="H24" s="26">
        <v>67.81</v>
      </c>
      <c r="I24" s="23">
        <v>832.19</v>
      </c>
      <c r="J24" s="14"/>
      <c r="K24" s="14" t="s">
        <v>45</v>
      </c>
      <c r="L24" s="14" t="s">
        <v>11</v>
      </c>
    </row>
    <row r="25" spans="1:12" ht="13.2" x14ac:dyDescent="0.25">
      <c r="A25" s="7" t="s">
        <v>31</v>
      </c>
      <c r="B25" s="14" t="s">
        <v>1998</v>
      </c>
      <c r="C25" s="22">
        <f>VLOOKUP(A25,Μητρώο!$A$2:$E$1187,5,FALSE)</f>
        <v>45723</v>
      </c>
      <c r="D25" s="14">
        <f>VLOOKUP(A25,Ποσότητα!$A$2:$J$1184,6,FALSE)</f>
        <v>3</v>
      </c>
      <c r="E25" s="5" t="s">
        <v>2496</v>
      </c>
      <c r="F25" s="14">
        <v>10</v>
      </c>
      <c r="G25" s="26">
        <v>600</v>
      </c>
      <c r="H25" s="26">
        <v>45.21</v>
      </c>
      <c r="I25" s="23">
        <v>554.79</v>
      </c>
      <c r="J25" s="14"/>
      <c r="K25" s="14" t="s">
        <v>45</v>
      </c>
      <c r="L25" s="14" t="s">
        <v>11</v>
      </c>
    </row>
    <row r="26" spans="1:12" ht="13.2" x14ac:dyDescent="0.25">
      <c r="A26" s="7" t="s">
        <v>32</v>
      </c>
      <c r="B26" s="14" t="s">
        <v>1999</v>
      </c>
      <c r="C26" s="22">
        <f>VLOOKUP(A26,Μητρώο!$A$2:$E$1187,5,FALSE)</f>
        <v>45723</v>
      </c>
      <c r="D26" s="14">
        <f>VLOOKUP(A26,Ποσότητα!$A$2:$J$1184,6,FALSE)</f>
        <v>1</v>
      </c>
      <c r="E26" s="5" t="s">
        <v>2496</v>
      </c>
      <c r="F26" s="14">
        <v>10</v>
      </c>
      <c r="G26" s="26">
        <v>350</v>
      </c>
      <c r="H26" s="26">
        <v>26.37</v>
      </c>
      <c r="I26" s="23">
        <v>323.63</v>
      </c>
      <c r="J26" s="14"/>
      <c r="K26" s="14" t="s">
        <v>45</v>
      </c>
      <c r="L26" s="14" t="s">
        <v>11</v>
      </c>
    </row>
    <row r="27" spans="1:12" ht="13.2" x14ac:dyDescent="0.25">
      <c r="A27" s="7" t="s">
        <v>33</v>
      </c>
      <c r="B27" s="14" t="s">
        <v>2000</v>
      </c>
      <c r="C27" s="22">
        <f>VLOOKUP(A27,Μητρώο!$A$2:$E$1187,5,FALSE)</f>
        <v>45723</v>
      </c>
      <c r="D27" s="14">
        <f>VLOOKUP(A27,Ποσότητα!$A$2:$J$1184,6,FALSE)</f>
        <v>3</v>
      </c>
      <c r="E27" s="5" t="s">
        <v>2496</v>
      </c>
      <c r="F27" s="14">
        <v>10</v>
      </c>
      <c r="G27" s="26">
        <v>330</v>
      </c>
      <c r="H27" s="26">
        <v>24.86</v>
      </c>
      <c r="I27" s="23">
        <v>305.14</v>
      </c>
      <c r="J27" s="14"/>
      <c r="K27" s="14" t="s">
        <v>45</v>
      </c>
      <c r="L27" s="14" t="s">
        <v>11</v>
      </c>
    </row>
    <row r="28" spans="1:12" ht="13.2" x14ac:dyDescent="0.25">
      <c r="A28" s="7" t="s">
        <v>34</v>
      </c>
      <c r="B28" s="14" t="s">
        <v>1916</v>
      </c>
      <c r="C28" s="22">
        <f>VLOOKUP(A28,Μητρώο!$A$2:$E$1187,5,FALSE)</f>
        <v>45698</v>
      </c>
      <c r="D28" s="14">
        <f>VLOOKUP(A28,Ποσότητα!$A$2:$J$1184,6,FALSE)</f>
        <v>1</v>
      </c>
      <c r="E28" s="5" t="s">
        <v>2495</v>
      </c>
      <c r="F28" s="14">
        <v>20</v>
      </c>
      <c r="G28" s="26">
        <v>2496</v>
      </c>
      <c r="H28" s="26">
        <v>418.51</v>
      </c>
      <c r="I28" s="23">
        <v>2077.4899999999998</v>
      </c>
      <c r="J28" s="14"/>
      <c r="K28" s="14" t="s">
        <v>2370</v>
      </c>
      <c r="L28" s="14" t="s">
        <v>11</v>
      </c>
    </row>
    <row r="29" spans="1:12" ht="13.2" x14ac:dyDescent="0.25">
      <c r="A29" s="7" t="s">
        <v>35</v>
      </c>
      <c r="B29" s="14" t="s">
        <v>1917</v>
      </c>
      <c r="C29" s="22">
        <f>VLOOKUP(A29,Μητρώο!$A$2:$E$1187,5,FALSE)</f>
        <v>45698</v>
      </c>
      <c r="D29" s="14">
        <f>VLOOKUP(A29,Ποσότητα!$A$2:$J$1184,6,FALSE)</f>
        <v>1</v>
      </c>
      <c r="E29" s="5" t="s">
        <v>2495</v>
      </c>
      <c r="F29" s="14">
        <v>20</v>
      </c>
      <c r="G29" s="26">
        <v>145.4</v>
      </c>
      <c r="H29" s="26">
        <v>24.38</v>
      </c>
      <c r="I29" s="23">
        <v>121.02</v>
      </c>
      <c r="J29" s="14"/>
      <c r="K29" s="14" t="s">
        <v>2370</v>
      </c>
      <c r="L29" s="14" t="s">
        <v>11</v>
      </c>
    </row>
    <row r="30" spans="1:12" ht="13.2" x14ac:dyDescent="0.25">
      <c r="A30" s="7" t="s">
        <v>36</v>
      </c>
      <c r="B30" s="14" t="s">
        <v>1918</v>
      </c>
      <c r="C30" s="22">
        <f>VLOOKUP(A30,Μητρώο!$A$2:$E$1187,5,FALSE)</f>
        <v>45698</v>
      </c>
      <c r="D30" s="14">
        <f>VLOOKUP(A30,Ποσότητα!$A$2:$J$1184,6,FALSE)</f>
        <v>1</v>
      </c>
      <c r="E30" s="5" t="s">
        <v>2495</v>
      </c>
      <c r="F30" s="14">
        <v>20</v>
      </c>
      <c r="G30" s="26">
        <v>290</v>
      </c>
      <c r="H30" s="26">
        <v>48.62</v>
      </c>
      <c r="I30" s="23">
        <v>241.38</v>
      </c>
      <c r="J30" s="14"/>
      <c r="K30" s="14" t="s">
        <v>2370</v>
      </c>
      <c r="L30" s="14" t="s">
        <v>11</v>
      </c>
    </row>
    <row r="31" spans="1:12" ht="13.2" x14ac:dyDescent="0.25">
      <c r="A31" s="7" t="s">
        <v>37</v>
      </c>
      <c r="B31" s="14" t="s">
        <v>1200</v>
      </c>
      <c r="C31" s="22">
        <f>VLOOKUP(A31,Μητρώο!$A$2:$E$1187,5,FALSE)</f>
        <v>45468</v>
      </c>
      <c r="D31" s="14">
        <f>VLOOKUP(A31,Ποσότητα!$A$2:$J$1184,6,FALSE)</f>
        <v>2</v>
      </c>
      <c r="E31" s="5" t="s">
        <v>2491</v>
      </c>
      <c r="F31" s="14">
        <f>VLOOKUP(A31,Μητρώο!$A$2:$C$1187,3)</f>
        <v>10</v>
      </c>
      <c r="G31" s="26">
        <v>806.29</v>
      </c>
      <c r="H31" s="26">
        <v>40.65</v>
      </c>
      <c r="I31" s="23">
        <v>765.64</v>
      </c>
      <c r="J31" s="14"/>
      <c r="K31" s="14" t="s">
        <v>44</v>
      </c>
      <c r="L31" s="14" t="s">
        <v>11</v>
      </c>
    </row>
    <row r="32" spans="1:12" ht="13.2" x14ac:dyDescent="0.25">
      <c r="A32" s="7" t="s">
        <v>38</v>
      </c>
      <c r="B32" s="14" t="s">
        <v>1201</v>
      </c>
      <c r="C32" s="22">
        <f>VLOOKUP(A32,Μητρώο!$A$2:$E$1187,5,FALSE)</f>
        <v>45468</v>
      </c>
      <c r="D32" s="14">
        <f>VLOOKUP(A32,Ποσότητα!$A$2:$J$1184,6,FALSE)</f>
        <v>1</v>
      </c>
      <c r="E32" s="5" t="s">
        <v>2491</v>
      </c>
      <c r="F32" s="14">
        <f>VLOOKUP(A32,Μητρώο!$A$2:$C$1187,3)</f>
        <v>10</v>
      </c>
      <c r="G32" s="26">
        <v>1429.36</v>
      </c>
      <c r="H32" s="26">
        <v>215</v>
      </c>
      <c r="I32" s="23">
        <v>1214.3599999999999</v>
      </c>
      <c r="J32" s="14"/>
      <c r="K32" s="14" t="s">
        <v>44</v>
      </c>
      <c r="L32" s="14" t="s">
        <v>11</v>
      </c>
    </row>
    <row r="33" spans="1:12" ht="13.2" x14ac:dyDescent="0.25">
      <c r="A33" s="7" t="s">
        <v>39</v>
      </c>
      <c r="B33" s="14" t="s">
        <v>1202</v>
      </c>
      <c r="C33" s="22">
        <f>VLOOKUP(A33,Μητρώο!$A$2:$E$1187,5,FALSE)</f>
        <v>45468</v>
      </c>
      <c r="D33" s="14">
        <f>VLOOKUP(A33,Ποσότητα!$A$2:$J$1184,6,FALSE)</f>
        <v>5</v>
      </c>
      <c r="E33" s="5" t="s">
        <v>2491</v>
      </c>
      <c r="F33" s="14">
        <f>VLOOKUP(A33,Μητρώο!$A$2:$C$1187,3)</f>
        <v>10</v>
      </c>
      <c r="G33" s="26">
        <v>2500</v>
      </c>
      <c r="H33" s="26">
        <v>376.03</v>
      </c>
      <c r="I33" s="23">
        <v>2123.9699999999998</v>
      </c>
      <c r="J33" s="14"/>
      <c r="K33" s="14" t="s">
        <v>44</v>
      </c>
      <c r="L33" s="14" t="s">
        <v>11</v>
      </c>
    </row>
    <row r="34" spans="1:12" ht="13.2" x14ac:dyDescent="0.25">
      <c r="A34" s="7" t="s">
        <v>40</v>
      </c>
      <c r="B34" s="14" t="s">
        <v>1203</v>
      </c>
      <c r="C34" s="22">
        <f>VLOOKUP(A34,Μητρώο!$A$2:$E$1187,5,FALSE)</f>
        <v>45468</v>
      </c>
      <c r="D34" s="14">
        <f>VLOOKUP(A34,Ποσότητα!$A$2:$J$1184,6,FALSE)</f>
        <v>5</v>
      </c>
      <c r="E34" s="5" t="s">
        <v>2491</v>
      </c>
      <c r="F34" s="14">
        <f>VLOOKUP(A34,Μητρώο!$A$2:$C$1187,3)</f>
        <v>10</v>
      </c>
      <c r="G34" s="26">
        <v>3600</v>
      </c>
      <c r="H34" s="26">
        <v>541.48</v>
      </c>
      <c r="I34" s="23">
        <v>3058.52</v>
      </c>
      <c r="J34" s="14"/>
      <c r="K34" s="14" t="s">
        <v>44</v>
      </c>
      <c r="L34" s="14" t="s">
        <v>11</v>
      </c>
    </row>
    <row r="35" spans="1:12" ht="13.2" x14ac:dyDescent="0.25">
      <c r="A35" s="7" t="s">
        <v>51</v>
      </c>
      <c r="B35" s="14" t="s">
        <v>1204</v>
      </c>
      <c r="C35" s="22">
        <f>VLOOKUP(A35,Μητρώο!$A$2:$E$1187,5,FALSE)</f>
        <v>45468</v>
      </c>
      <c r="D35" s="14">
        <f>VLOOKUP(A35,Ποσότητα!$A$2:$J$1184,6,FALSE)</f>
        <v>7</v>
      </c>
      <c r="E35" s="5" t="s">
        <v>2491</v>
      </c>
      <c r="F35" s="14">
        <f>VLOOKUP(A35,Μητρώο!$A$2:$C$1187,3)</f>
        <v>10</v>
      </c>
      <c r="G35" s="26">
        <v>5950</v>
      </c>
      <c r="H35" s="26">
        <v>894.95</v>
      </c>
      <c r="I35" s="23">
        <v>5055.05</v>
      </c>
      <c r="J35" s="14"/>
      <c r="K35" s="14" t="s">
        <v>44</v>
      </c>
      <c r="L35" s="14" t="s">
        <v>11</v>
      </c>
    </row>
    <row r="36" spans="1:12" ht="13.2" x14ac:dyDescent="0.25">
      <c r="A36" s="7" t="s">
        <v>52</v>
      </c>
      <c r="B36" s="14" t="s">
        <v>1205</v>
      </c>
      <c r="C36" s="22">
        <f>VLOOKUP(A36,Μητρώο!$A$2:$E$1187,5,FALSE)</f>
        <v>45468</v>
      </c>
      <c r="D36" s="14">
        <f>VLOOKUP(A36,Ποσότητα!$A$2:$J$1184,6,FALSE)</f>
        <v>8</v>
      </c>
      <c r="E36" s="5" t="s">
        <v>2491</v>
      </c>
      <c r="F36" s="14">
        <f>VLOOKUP(A36,Μητρώο!$A$2:$C$1187,3)</f>
        <v>10</v>
      </c>
      <c r="G36" s="26">
        <v>5200</v>
      </c>
      <c r="H36" s="26">
        <v>782.14</v>
      </c>
      <c r="I36" s="23">
        <v>4417.8599999999997</v>
      </c>
      <c r="J36" s="14"/>
      <c r="K36" s="14" t="s">
        <v>44</v>
      </c>
      <c r="L36" s="14" t="s">
        <v>11</v>
      </c>
    </row>
    <row r="37" spans="1:12" ht="13.2" x14ac:dyDescent="0.25">
      <c r="A37" s="7" t="s">
        <v>53</v>
      </c>
      <c r="B37" s="14" t="s">
        <v>1206</v>
      </c>
      <c r="C37" s="22">
        <f>VLOOKUP(A37,Μητρώο!$A$2:$E$1187,5,FALSE)</f>
        <v>45468</v>
      </c>
      <c r="D37" s="14">
        <f>VLOOKUP(A37,Ποσότητα!$A$2:$J$1184,6,FALSE)</f>
        <v>1</v>
      </c>
      <c r="E37" s="5" t="s">
        <v>2491</v>
      </c>
      <c r="F37" s="14">
        <f>VLOOKUP(A37,Μητρώο!$A$2:$C$1187,3)</f>
        <v>10</v>
      </c>
      <c r="G37" s="26">
        <v>1000</v>
      </c>
      <c r="H37" s="26">
        <v>150.41</v>
      </c>
      <c r="I37" s="23">
        <v>849.59</v>
      </c>
      <c r="J37" s="14"/>
      <c r="K37" s="14" t="s">
        <v>44</v>
      </c>
      <c r="L37" s="14" t="s">
        <v>11</v>
      </c>
    </row>
    <row r="38" spans="1:12" ht="13.2" x14ac:dyDescent="0.25">
      <c r="A38" s="7" t="s">
        <v>54</v>
      </c>
      <c r="B38" s="14" t="s">
        <v>1207</v>
      </c>
      <c r="C38" s="22">
        <f>VLOOKUP(A38,Μητρώο!$A$2:$E$1187,5,FALSE)</f>
        <v>45468</v>
      </c>
      <c r="D38" s="14">
        <f>VLOOKUP(A38,Ποσότητα!$A$2:$J$1184,6,FALSE)</f>
        <v>20</v>
      </c>
      <c r="E38" s="5" t="s">
        <v>2491</v>
      </c>
      <c r="F38" s="14">
        <f>VLOOKUP(A38,Μητρώο!$A$2:$C$1187,3)</f>
        <v>10</v>
      </c>
      <c r="G38" s="26">
        <v>2600</v>
      </c>
      <c r="H38" s="26">
        <v>391.07</v>
      </c>
      <c r="I38" s="23">
        <v>2208.9299999999998</v>
      </c>
      <c r="J38" s="14"/>
      <c r="K38" s="14" t="s">
        <v>44</v>
      </c>
      <c r="L38" s="14" t="s">
        <v>11</v>
      </c>
    </row>
    <row r="39" spans="1:12" ht="13.2" x14ac:dyDescent="0.25">
      <c r="A39" s="7" t="s">
        <v>55</v>
      </c>
      <c r="B39" s="14" t="s">
        <v>1208</v>
      </c>
      <c r="C39" s="22">
        <f>VLOOKUP(A39,Μητρώο!$A$2:$E$1187,5,FALSE)</f>
        <v>45468</v>
      </c>
      <c r="D39" s="14">
        <f>VLOOKUP(A39,Ποσότητα!$A$2:$J$1184,6,FALSE)</f>
        <v>25</v>
      </c>
      <c r="E39" s="5" t="s">
        <v>2491</v>
      </c>
      <c r="F39" s="14">
        <f>VLOOKUP(A39,Μητρώο!$A$2:$C$1187,3)</f>
        <v>10</v>
      </c>
      <c r="G39" s="26">
        <v>4750</v>
      </c>
      <c r="H39" s="26">
        <v>714.45</v>
      </c>
      <c r="I39" s="23">
        <v>4035.55</v>
      </c>
      <c r="J39" s="14"/>
      <c r="K39" s="14" t="s">
        <v>44</v>
      </c>
      <c r="L39" s="14" t="s">
        <v>11</v>
      </c>
    </row>
    <row r="40" spans="1:12" ht="13.2" x14ac:dyDescent="0.25">
      <c r="A40" s="7" t="s">
        <v>56</v>
      </c>
      <c r="B40" s="14" t="s">
        <v>1209</v>
      </c>
      <c r="C40" s="22">
        <f>VLOOKUP(A40,Μητρώο!$A$2:$E$1187,5,FALSE)</f>
        <v>45468</v>
      </c>
      <c r="D40" s="14">
        <f>VLOOKUP(A40,Ποσότητα!$A$2:$J$1184,6,FALSE)</f>
        <v>12</v>
      </c>
      <c r="E40" s="5" t="s">
        <v>2491</v>
      </c>
      <c r="F40" s="14">
        <f>VLOOKUP(A40,Μητρώο!$A$2:$C$1187,3)</f>
        <v>10</v>
      </c>
      <c r="G40" s="26">
        <v>8400</v>
      </c>
      <c r="H40" s="26">
        <v>423.45</v>
      </c>
      <c r="I40" s="23">
        <v>7976.55</v>
      </c>
      <c r="J40" s="14"/>
      <c r="K40" s="14" t="s">
        <v>44</v>
      </c>
      <c r="L40" s="14" t="s">
        <v>11</v>
      </c>
    </row>
    <row r="41" spans="1:12" ht="13.2" x14ac:dyDescent="0.25">
      <c r="A41" s="7" t="s">
        <v>57</v>
      </c>
      <c r="B41" s="14" t="s">
        <v>1210</v>
      </c>
      <c r="C41" s="22">
        <f>VLOOKUP(A41,Μητρώο!$A$2:$E$1187,5,FALSE)</f>
        <v>45468</v>
      </c>
      <c r="D41" s="14">
        <f>VLOOKUP(A41,Ποσότητα!$A$2:$J$1184,6,FALSE)</f>
        <v>6</v>
      </c>
      <c r="E41" s="5" t="s">
        <v>2491</v>
      </c>
      <c r="F41" s="14">
        <f>VLOOKUP(A41,Μητρώο!$A$2:$C$1187,3)</f>
        <v>10</v>
      </c>
      <c r="G41" s="26">
        <v>5400</v>
      </c>
      <c r="H41" s="26">
        <v>812.22</v>
      </c>
      <c r="I41" s="23">
        <v>4587.78</v>
      </c>
      <c r="J41" s="14"/>
      <c r="K41" s="14" t="s">
        <v>44</v>
      </c>
      <c r="L41" s="14" t="s">
        <v>11</v>
      </c>
    </row>
    <row r="42" spans="1:12" ht="13.2" x14ac:dyDescent="0.25">
      <c r="A42" s="7" t="s">
        <v>58</v>
      </c>
      <c r="B42" s="14" t="s">
        <v>1211</v>
      </c>
      <c r="C42" s="22">
        <f>VLOOKUP(A42,Μητρώο!$A$2:$E$1187,5,FALSE)</f>
        <v>45468</v>
      </c>
      <c r="D42" s="14">
        <f>VLOOKUP(A42,Ποσότητα!$A$2:$J$1184,6,FALSE)</f>
        <v>2</v>
      </c>
      <c r="E42" s="5" t="s">
        <v>2491</v>
      </c>
      <c r="F42" s="14">
        <f>VLOOKUP(A42,Μητρώο!$A$2:$C$1187,3)</f>
        <v>10</v>
      </c>
      <c r="G42" s="26">
        <v>1160</v>
      </c>
      <c r="H42" s="26">
        <v>174.48</v>
      </c>
      <c r="I42" s="23">
        <v>985.52</v>
      </c>
      <c r="J42" s="14"/>
      <c r="K42" s="14" t="s">
        <v>44</v>
      </c>
      <c r="L42" s="14" t="s">
        <v>11</v>
      </c>
    </row>
    <row r="43" spans="1:12" ht="13.2" x14ac:dyDescent="0.25">
      <c r="A43" s="7" t="s">
        <v>59</v>
      </c>
      <c r="B43" s="14" t="s">
        <v>1212</v>
      </c>
      <c r="C43" s="22">
        <f>VLOOKUP(A43,Μητρώο!$A$2:$E$1187,5,FALSE)</f>
        <v>45468</v>
      </c>
      <c r="D43" s="14">
        <f>VLOOKUP(A43,Ποσότητα!$A$2:$J$1184,6,FALSE)</f>
        <v>2</v>
      </c>
      <c r="E43" s="5" t="s">
        <v>2491</v>
      </c>
      <c r="F43" s="14">
        <f>VLOOKUP(A43,Μητρώο!$A$2:$C$1187,3)</f>
        <v>10</v>
      </c>
      <c r="G43" s="26">
        <v>1660</v>
      </c>
      <c r="H43" s="26">
        <v>249.68</v>
      </c>
      <c r="I43" s="23">
        <v>1410.32</v>
      </c>
      <c r="J43" s="14"/>
      <c r="K43" s="14" t="s">
        <v>44</v>
      </c>
      <c r="L43" s="14" t="s">
        <v>11</v>
      </c>
    </row>
    <row r="44" spans="1:12" ht="13.2" x14ac:dyDescent="0.25">
      <c r="A44" s="7" t="s">
        <v>60</v>
      </c>
      <c r="B44" s="14" t="s">
        <v>1213</v>
      </c>
      <c r="C44" s="22">
        <f>VLOOKUP(A44,Μητρώο!$A$2:$E$1187,5,FALSE)</f>
        <v>45468</v>
      </c>
      <c r="D44" s="14">
        <f>VLOOKUP(A44,Ποσότητα!$A$2:$J$1184,6,FALSE)</f>
        <v>95</v>
      </c>
      <c r="E44" s="5" t="s">
        <v>2491</v>
      </c>
      <c r="F44" s="14">
        <f>VLOOKUP(A44,Μητρώο!$A$2:$C$1187,3)</f>
        <v>10</v>
      </c>
      <c r="G44" s="26">
        <v>6304.2</v>
      </c>
      <c r="H44" s="26">
        <v>948.22</v>
      </c>
      <c r="I44" s="23">
        <v>5355.98</v>
      </c>
      <c r="J44" s="14"/>
      <c r="K44" s="14" t="s">
        <v>44</v>
      </c>
      <c r="L44" s="14" t="s">
        <v>11</v>
      </c>
    </row>
    <row r="45" spans="1:12" ht="13.2" x14ac:dyDescent="0.25">
      <c r="A45" s="7" t="s">
        <v>61</v>
      </c>
      <c r="B45" s="14" t="s">
        <v>1214</v>
      </c>
      <c r="C45" s="22">
        <f>VLOOKUP(A45,Μητρώο!$A$2:$E$1187,5,FALSE)</f>
        <v>45468</v>
      </c>
      <c r="D45" s="14">
        <f>VLOOKUP(A45,Ποσότητα!$A$2:$J$1184,6,FALSE)</f>
        <v>35</v>
      </c>
      <c r="E45" s="5" t="s">
        <v>2491</v>
      </c>
      <c r="F45" s="14">
        <f>VLOOKUP(A45,Μητρώο!$A$2:$C$1187,3)</f>
        <v>10</v>
      </c>
      <c r="G45" s="26">
        <v>3500</v>
      </c>
      <c r="H45" s="26">
        <v>526.44000000000005</v>
      </c>
      <c r="I45" s="23">
        <v>2973.56</v>
      </c>
      <c r="J45" s="14"/>
      <c r="K45" s="14" t="s">
        <v>44</v>
      </c>
      <c r="L45" s="14" t="s">
        <v>11</v>
      </c>
    </row>
    <row r="46" spans="1:12" ht="13.2" x14ac:dyDescent="0.25">
      <c r="A46" s="7" t="s">
        <v>62</v>
      </c>
      <c r="B46" s="14" t="s">
        <v>1215</v>
      </c>
      <c r="C46" s="22">
        <f>VLOOKUP(A46,Μητρώο!$A$2:$E$1187,5,FALSE)</f>
        <v>45468</v>
      </c>
      <c r="D46" s="14">
        <f>VLOOKUP(A46,Ποσότητα!$A$2:$J$1184,6,FALSE)</f>
        <v>12</v>
      </c>
      <c r="E46" s="5" t="s">
        <v>2491</v>
      </c>
      <c r="F46" s="14">
        <f>VLOOKUP(A46,Μητρώο!$A$2:$C$1187,3)</f>
        <v>10</v>
      </c>
      <c r="G46" s="26">
        <v>3600</v>
      </c>
      <c r="H46" s="26">
        <v>541.48</v>
      </c>
      <c r="I46" s="23">
        <v>3058.52</v>
      </c>
      <c r="J46" s="14"/>
      <c r="K46" s="14" t="s">
        <v>44</v>
      </c>
      <c r="L46" s="14" t="s">
        <v>11</v>
      </c>
    </row>
    <row r="47" spans="1:12" ht="13.2" x14ac:dyDescent="0.25">
      <c r="A47" s="7" t="s">
        <v>63</v>
      </c>
      <c r="B47" s="14" t="s">
        <v>1215</v>
      </c>
      <c r="C47" s="22">
        <f>VLOOKUP(A47,Μητρώο!$A$2:$E$1187,5,FALSE)</f>
        <v>45468</v>
      </c>
      <c r="D47" s="14">
        <f>VLOOKUP(A47,Ποσότητα!$A$2:$J$1184,6,FALSE)</f>
        <v>67</v>
      </c>
      <c r="E47" s="5" t="s">
        <v>2491</v>
      </c>
      <c r="F47" s="14">
        <f>VLOOKUP(A47,Μητρώο!$A$2:$C$1187,3)</f>
        <v>10</v>
      </c>
      <c r="G47" s="26">
        <v>4020</v>
      </c>
      <c r="H47" s="26">
        <v>604.65</v>
      </c>
      <c r="I47" s="23">
        <v>3415.35</v>
      </c>
      <c r="J47" s="14"/>
      <c r="K47" s="14" t="s">
        <v>44</v>
      </c>
      <c r="L47" s="14" t="s">
        <v>11</v>
      </c>
    </row>
    <row r="48" spans="1:12" ht="13.2" x14ac:dyDescent="0.25">
      <c r="A48" s="7" t="s">
        <v>64</v>
      </c>
      <c r="B48" s="14" t="s">
        <v>1215</v>
      </c>
      <c r="C48" s="22">
        <f>VLOOKUP(A48,Μητρώο!$A$2:$E$1187,5,FALSE)</f>
        <v>45468</v>
      </c>
      <c r="D48" s="14">
        <f>VLOOKUP(A48,Ποσότητα!$A$2:$J$1184,6,FALSE)</f>
        <v>5</v>
      </c>
      <c r="E48" s="5" t="s">
        <v>2491</v>
      </c>
      <c r="F48" s="14">
        <f>VLOOKUP(A48,Μητρώο!$A$2:$C$1187,3)</f>
        <v>10</v>
      </c>
      <c r="G48" s="26">
        <v>400</v>
      </c>
      <c r="H48" s="26">
        <v>60.16</v>
      </c>
      <c r="I48" s="23">
        <v>339.84</v>
      </c>
      <c r="J48" s="14"/>
      <c r="K48" s="14" t="s">
        <v>44</v>
      </c>
      <c r="L48" s="14" t="s">
        <v>11</v>
      </c>
    </row>
    <row r="49" spans="1:12" ht="13.2" x14ac:dyDescent="0.25">
      <c r="A49" s="7" t="s">
        <v>65</v>
      </c>
      <c r="B49" s="14" t="s">
        <v>1216</v>
      </c>
      <c r="C49" s="22">
        <f>VLOOKUP(A49,Μητρώο!$A$2:$E$1187,5,FALSE)</f>
        <v>45468</v>
      </c>
      <c r="D49" s="14">
        <f>VLOOKUP(A49,Ποσότητα!$A$2:$J$1184,6,FALSE)</f>
        <v>3</v>
      </c>
      <c r="E49" s="5" t="s">
        <v>2491</v>
      </c>
      <c r="F49" s="14">
        <f>VLOOKUP(A49,Μητρώο!$A$2:$C$1187,3)</f>
        <v>10</v>
      </c>
      <c r="G49" s="26">
        <v>1365</v>
      </c>
      <c r="H49" s="26">
        <v>205.31</v>
      </c>
      <c r="I49" s="23">
        <v>1159.69</v>
      </c>
      <c r="J49" s="14"/>
      <c r="K49" s="14" t="s">
        <v>44</v>
      </c>
      <c r="L49" s="14" t="s">
        <v>11</v>
      </c>
    </row>
    <row r="50" spans="1:12" ht="13.2" x14ac:dyDescent="0.25">
      <c r="A50" s="7" t="s">
        <v>66</v>
      </c>
      <c r="B50" s="14" t="s">
        <v>1217</v>
      </c>
      <c r="C50" s="22">
        <f>VLOOKUP(A50,Μητρώο!$A$2:$E$1187,5,FALSE)</f>
        <v>45468</v>
      </c>
      <c r="D50" s="14">
        <f>VLOOKUP(A50,Ποσότητα!$A$2:$J$1184,6,FALSE)</f>
        <v>1</v>
      </c>
      <c r="E50" s="5" t="s">
        <v>2491</v>
      </c>
      <c r="F50" s="14">
        <f>VLOOKUP(A50,Μητρώο!$A$2:$C$1187,3)</f>
        <v>10</v>
      </c>
      <c r="G50" s="26">
        <v>455</v>
      </c>
      <c r="H50" s="26">
        <v>68.44</v>
      </c>
      <c r="I50" s="23">
        <v>386.56</v>
      </c>
      <c r="J50" s="14"/>
      <c r="K50" s="14" t="s">
        <v>44</v>
      </c>
      <c r="L50" s="14" t="s">
        <v>11</v>
      </c>
    </row>
    <row r="51" spans="1:12" ht="13.2" x14ac:dyDescent="0.25">
      <c r="A51" s="7" t="s">
        <v>67</v>
      </c>
      <c r="B51" s="14" t="s">
        <v>1218</v>
      </c>
      <c r="C51" s="22">
        <f>VLOOKUP(A51,Μητρώο!$A$2:$E$1187,5,FALSE)</f>
        <v>45468</v>
      </c>
      <c r="D51" s="14">
        <f>VLOOKUP(A51,Ποσότητα!$A$2:$J$1184,6,FALSE)</f>
        <v>19</v>
      </c>
      <c r="E51" s="5" t="s">
        <v>2491</v>
      </c>
      <c r="F51" s="14">
        <f>VLOOKUP(A51,Μητρώο!$A$2:$C$1187,3)</f>
        <v>10</v>
      </c>
      <c r="G51" s="26">
        <v>8645</v>
      </c>
      <c r="H51" s="26">
        <v>1300.3</v>
      </c>
      <c r="I51" s="23">
        <v>7344.7</v>
      </c>
      <c r="J51" s="14"/>
      <c r="K51" s="14" t="s">
        <v>44</v>
      </c>
      <c r="L51" s="14" t="s">
        <v>11</v>
      </c>
    </row>
    <row r="52" spans="1:12" ht="13.2" x14ac:dyDescent="0.25">
      <c r="A52" s="7" t="s">
        <v>68</v>
      </c>
      <c r="B52" s="14" t="s">
        <v>1219</v>
      </c>
      <c r="C52" s="22">
        <f>VLOOKUP(A52,Μητρώο!$A$2:$E$1187,5,FALSE)</f>
        <v>45468</v>
      </c>
      <c r="D52" s="14">
        <f>VLOOKUP(A52,Ποσότητα!$A$2:$J$1184,6,FALSE)</f>
        <v>11</v>
      </c>
      <c r="E52" s="5" t="s">
        <v>2491</v>
      </c>
      <c r="F52" s="14">
        <f>VLOOKUP(A52,Μητρώο!$A$2:$C$1187,3)</f>
        <v>10</v>
      </c>
      <c r="G52" s="26">
        <v>5005</v>
      </c>
      <c r="H52" s="26">
        <v>752.81</v>
      </c>
      <c r="I52" s="23">
        <v>4252.1899999999996</v>
      </c>
      <c r="J52" s="14"/>
      <c r="K52" s="14" t="s">
        <v>44</v>
      </c>
      <c r="L52" s="14" t="s">
        <v>11</v>
      </c>
    </row>
    <row r="53" spans="1:12" ht="13.2" x14ac:dyDescent="0.25">
      <c r="A53" s="7" t="s">
        <v>69</v>
      </c>
      <c r="B53" s="14" t="s">
        <v>1220</v>
      </c>
      <c r="C53" s="22">
        <f>VLOOKUP(A53,Μητρώο!$A$2:$E$1187,5,FALSE)</f>
        <v>45468</v>
      </c>
      <c r="D53" s="14">
        <f>VLOOKUP(A53,Ποσότητα!$A$2:$J$1184,6,FALSE)</f>
        <v>1</v>
      </c>
      <c r="E53" s="5" t="s">
        <v>2491</v>
      </c>
      <c r="F53" s="14">
        <f>VLOOKUP(A53,Μητρώο!$A$2:$C$1187,3)</f>
        <v>10</v>
      </c>
      <c r="G53" s="26">
        <v>455</v>
      </c>
      <c r="H53" s="26">
        <v>68.44</v>
      </c>
      <c r="I53" s="23">
        <v>386.56</v>
      </c>
      <c r="J53" s="14"/>
      <c r="K53" s="14" t="s">
        <v>44</v>
      </c>
      <c r="L53" s="14" t="s">
        <v>11</v>
      </c>
    </row>
    <row r="54" spans="1:12" ht="13.2" x14ac:dyDescent="0.25">
      <c r="A54" s="7" t="s">
        <v>70</v>
      </c>
      <c r="B54" s="14" t="s">
        <v>1221</v>
      </c>
      <c r="C54" s="22">
        <f>VLOOKUP(A54,Μητρώο!$A$2:$E$1187,5,FALSE)</f>
        <v>45468</v>
      </c>
      <c r="D54" s="14">
        <f>VLOOKUP(A54,Ποσότητα!$A$2:$J$1184,6,FALSE)</f>
        <v>49</v>
      </c>
      <c r="E54" s="5" t="s">
        <v>2491</v>
      </c>
      <c r="F54" s="14">
        <f>VLOOKUP(A54,Μητρώο!$A$2:$C$1187,3)</f>
        <v>10</v>
      </c>
      <c r="G54" s="26">
        <v>22295</v>
      </c>
      <c r="H54" s="26">
        <v>3353.41</v>
      </c>
      <c r="I54" s="23">
        <v>18941.59</v>
      </c>
      <c r="J54" s="14"/>
      <c r="K54" s="14" t="s">
        <v>44</v>
      </c>
      <c r="L54" s="14" t="s">
        <v>11</v>
      </c>
    </row>
    <row r="55" spans="1:12" ht="13.2" x14ac:dyDescent="0.25">
      <c r="A55" s="7" t="s">
        <v>71</v>
      </c>
      <c r="B55" s="14" t="s">
        <v>1222</v>
      </c>
      <c r="C55" s="22">
        <f>VLOOKUP(A55,Μητρώο!$A$2:$E$1187,5,FALSE)</f>
        <v>45468</v>
      </c>
      <c r="D55" s="14">
        <f>VLOOKUP(A55,Ποσότητα!$A$2:$J$1184,6,FALSE)</f>
        <v>1</v>
      </c>
      <c r="E55" s="5" t="s">
        <v>2491</v>
      </c>
      <c r="F55" s="14">
        <f>VLOOKUP(A55,Μητρώο!$A$2:$C$1187,3)</f>
        <v>10</v>
      </c>
      <c r="G55" s="26">
        <v>265</v>
      </c>
      <c r="H55" s="26">
        <v>39.86</v>
      </c>
      <c r="I55" s="23">
        <v>225.14</v>
      </c>
      <c r="J55" s="14"/>
      <c r="K55" s="14" t="s">
        <v>44</v>
      </c>
      <c r="L55" s="14" t="s">
        <v>11</v>
      </c>
    </row>
    <row r="56" spans="1:12" ht="13.2" x14ac:dyDescent="0.25">
      <c r="A56" s="7" t="s">
        <v>72</v>
      </c>
      <c r="B56" s="14" t="s">
        <v>1223</v>
      </c>
      <c r="C56" s="22">
        <f>VLOOKUP(A56,Μητρώο!$A$2:$E$1187,5,FALSE)</f>
        <v>45468</v>
      </c>
      <c r="D56" s="14">
        <f>VLOOKUP(A56,Ποσότητα!$A$2:$J$1184,6,FALSE)</f>
        <v>8</v>
      </c>
      <c r="E56" s="5" t="s">
        <v>2491</v>
      </c>
      <c r="F56" s="14">
        <f>VLOOKUP(A56,Μητρώο!$A$2:$C$1187,3)</f>
        <v>10</v>
      </c>
      <c r="G56" s="26">
        <v>2120</v>
      </c>
      <c r="H56" s="26">
        <v>318.87</v>
      </c>
      <c r="I56" s="23">
        <v>1801.13</v>
      </c>
      <c r="J56" s="14"/>
      <c r="K56" s="14" t="s">
        <v>44</v>
      </c>
      <c r="L56" s="14" t="s">
        <v>11</v>
      </c>
    </row>
    <row r="57" spans="1:12" ht="13.2" x14ac:dyDescent="0.25">
      <c r="A57" s="7" t="s">
        <v>73</v>
      </c>
      <c r="B57" s="14" t="s">
        <v>1224</v>
      </c>
      <c r="C57" s="22">
        <f>VLOOKUP(A57,Μητρώο!$A$2:$E$1187,5,FALSE)</f>
        <v>45468</v>
      </c>
      <c r="D57" s="14">
        <f>VLOOKUP(A57,Ποσότητα!$A$2:$J$1184,6,FALSE)</f>
        <v>3</v>
      </c>
      <c r="E57" s="5" t="s">
        <v>2491</v>
      </c>
      <c r="F57" s="14">
        <f>VLOOKUP(A57,Μητρώο!$A$2:$C$1187,3)</f>
        <v>10</v>
      </c>
      <c r="G57" s="26">
        <v>795</v>
      </c>
      <c r="H57" s="26">
        <v>119.58</v>
      </c>
      <c r="I57" s="23">
        <v>675.42</v>
      </c>
      <c r="J57" s="14"/>
      <c r="K57" s="14" t="s">
        <v>44</v>
      </c>
      <c r="L57" s="14" t="s">
        <v>11</v>
      </c>
    </row>
    <row r="58" spans="1:12" ht="13.2" x14ac:dyDescent="0.25">
      <c r="A58" s="7" t="s">
        <v>74</v>
      </c>
      <c r="B58" s="14" t="s">
        <v>1225</v>
      </c>
      <c r="C58" s="22">
        <f>VLOOKUP(A58,Μητρώο!$A$2:$E$1187,5,FALSE)</f>
        <v>45468</v>
      </c>
      <c r="D58" s="14">
        <f>VLOOKUP(A58,Ποσότητα!$A$2:$J$1184,6,FALSE)</f>
        <v>6</v>
      </c>
      <c r="E58" s="5" t="s">
        <v>2491</v>
      </c>
      <c r="F58" s="14">
        <f>VLOOKUP(A58,Μητρώο!$A$2:$C$1187,3)</f>
        <v>10</v>
      </c>
      <c r="G58" s="26">
        <v>1590</v>
      </c>
      <c r="H58" s="26">
        <v>239.15</v>
      </c>
      <c r="I58" s="23">
        <v>1350.85</v>
      </c>
      <c r="J58" s="14"/>
      <c r="K58" s="14" t="s">
        <v>44</v>
      </c>
      <c r="L58" s="14" t="s">
        <v>11</v>
      </c>
    </row>
    <row r="59" spans="1:12" ht="13.2" x14ac:dyDescent="0.25">
      <c r="A59" s="7" t="s">
        <v>75</v>
      </c>
      <c r="B59" s="14" t="s">
        <v>1226</v>
      </c>
      <c r="C59" s="22">
        <f>VLOOKUP(A59,Μητρώο!$A$2:$E$1187,5,FALSE)</f>
        <v>45468</v>
      </c>
      <c r="D59" s="14">
        <f>VLOOKUP(A59,Ποσότητα!$A$2:$J$1184,6,FALSE)</f>
        <v>6</v>
      </c>
      <c r="E59" s="5" t="s">
        <v>2491</v>
      </c>
      <c r="F59" s="14">
        <f>VLOOKUP(A59,Μητρώο!$A$2:$C$1187,3)</f>
        <v>10</v>
      </c>
      <c r="G59" s="26">
        <v>1770</v>
      </c>
      <c r="H59" s="26">
        <v>266.23</v>
      </c>
      <c r="I59" s="23">
        <v>1503.77</v>
      </c>
      <c r="J59" s="14"/>
      <c r="K59" s="14" t="s">
        <v>44</v>
      </c>
      <c r="L59" s="14" t="s">
        <v>11</v>
      </c>
    </row>
    <row r="60" spans="1:12" ht="13.2" x14ac:dyDescent="0.25">
      <c r="A60" s="7" t="s">
        <v>76</v>
      </c>
      <c r="B60" s="14" t="s">
        <v>1227</v>
      </c>
      <c r="C60" s="22">
        <f>VLOOKUP(A60,Μητρώο!$A$2:$E$1187,5,FALSE)</f>
        <v>45468</v>
      </c>
      <c r="D60" s="14">
        <f>VLOOKUP(A60,Ποσότητα!$A$2:$J$1184,6,FALSE)</f>
        <v>9</v>
      </c>
      <c r="E60" s="5" t="s">
        <v>2491</v>
      </c>
      <c r="F60" s="14">
        <f>VLOOKUP(A60,Μητρώο!$A$2:$C$1187,3)</f>
        <v>10</v>
      </c>
      <c r="G60" s="26">
        <v>2655</v>
      </c>
      <c r="H60" s="26">
        <v>399.34</v>
      </c>
      <c r="I60" s="23">
        <v>2255.66</v>
      </c>
      <c r="J60" s="14"/>
      <c r="K60" s="14" t="s">
        <v>44</v>
      </c>
      <c r="L60" s="14" t="s">
        <v>11</v>
      </c>
    </row>
    <row r="61" spans="1:12" ht="13.2" x14ac:dyDescent="0.25">
      <c r="A61" s="7" t="s">
        <v>77</v>
      </c>
      <c r="B61" s="14" t="s">
        <v>1228</v>
      </c>
      <c r="C61" s="22">
        <f>VLOOKUP(A61,Μητρώο!$A$2:$E$1187,5,FALSE)</f>
        <v>45468</v>
      </c>
      <c r="D61" s="14">
        <f>VLOOKUP(A61,Ποσότητα!$A$2:$J$1184,6,FALSE)</f>
        <v>2</v>
      </c>
      <c r="E61" s="5" t="s">
        <v>2491</v>
      </c>
      <c r="F61" s="14">
        <f>VLOOKUP(A61,Μητρώο!$A$2:$C$1187,3)</f>
        <v>10</v>
      </c>
      <c r="G61" s="26">
        <v>590</v>
      </c>
      <c r="H61" s="26">
        <v>88.74</v>
      </c>
      <c r="I61" s="23">
        <v>501.26</v>
      </c>
      <c r="J61" s="14"/>
      <c r="K61" s="14" t="s">
        <v>44</v>
      </c>
      <c r="L61" s="14" t="s">
        <v>11</v>
      </c>
    </row>
    <row r="62" spans="1:12" ht="13.2" x14ac:dyDescent="0.25">
      <c r="A62" s="7" t="s">
        <v>78</v>
      </c>
      <c r="B62" s="14" t="s">
        <v>1229</v>
      </c>
      <c r="C62" s="22">
        <f>VLOOKUP(A62,Μητρώο!$A$2:$E$1187,5,FALSE)</f>
        <v>45468</v>
      </c>
      <c r="D62" s="14">
        <f>VLOOKUP(A62,Ποσότητα!$A$2:$J$1184,6,FALSE)</f>
        <v>163</v>
      </c>
      <c r="E62" s="5" t="s">
        <v>2491</v>
      </c>
      <c r="F62" s="14">
        <f>VLOOKUP(A62,Μητρώο!$A$2:$C$1187,3)</f>
        <v>10</v>
      </c>
      <c r="G62" s="26">
        <v>14670</v>
      </c>
      <c r="H62" s="26">
        <v>2206.5300000000002</v>
      </c>
      <c r="I62" s="23">
        <v>12463.47</v>
      </c>
      <c r="J62" s="14"/>
      <c r="K62" s="14" t="s">
        <v>44</v>
      </c>
      <c r="L62" s="14" t="s">
        <v>11</v>
      </c>
    </row>
    <row r="63" spans="1:12" ht="13.2" x14ac:dyDescent="0.25">
      <c r="A63" s="7" t="s">
        <v>79</v>
      </c>
      <c r="B63" s="14" t="s">
        <v>1230</v>
      </c>
      <c r="C63" s="22">
        <f>VLOOKUP(A63,Μητρώο!$A$2:$E$1187,5,FALSE)</f>
        <v>45468</v>
      </c>
      <c r="D63" s="14">
        <f>VLOOKUP(A63,Ποσότητα!$A$2:$J$1184,6,FALSE)</f>
        <v>41</v>
      </c>
      <c r="E63" s="5" t="s">
        <v>2491</v>
      </c>
      <c r="F63" s="14">
        <f>VLOOKUP(A63,Μητρώο!$A$2:$C$1187,3)</f>
        <v>10</v>
      </c>
      <c r="G63" s="26">
        <v>7995</v>
      </c>
      <c r="H63" s="26">
        <v>1202.54</v>
      </c>
      <c r="I63" s="23">
        <v>6792.46</v>
      </c>
      <c r="J63" s="14"/>
      <c r="K63" s="14" t="s">
        <v>44</v>
      </c>
      <c r="L63" s="14" t="s">
        <v>11</v>
      </c>
    </row>
    <row r="64" spans="1:12" ht="13.2" x14ac:dyDescent="0.25">
      <c r="A64" s="7" t="s">
        <v>80</v>
      </c>
      <c r="B64" s="14" t="s">
        <v>1231</v>
      </c>
      <c r="C64" s="22">
        <f>VLOOKUP(A64,Μητρώο!$A$2:$E$1187,5,FALSE)</f>
        <v>45468</v>
      </c>
      <c r="D64" s="14">
        <f>VLOOKUP(A64,Ποσότητα!$A$2:$J$1184,6,FALSE)</f>
        <v>38</v>
      </c>
      <c r="E64" s="5" t="s">
        <v>2491</v>
      </c>
      <c r="F64" s="14">
        <f>VLOOKUP(A64,Μητρώο!$A$2:$C$1187,3)</f>
        <v>10</v>
      </c>
      <c r="G64" s="26">
        <v>9690</v>
      </c>
      <c r="H64" s="26">
        <v>1457.48</v>
      </c>
      <c r="I64" s="23">
        <v>8232.52</v>
      </c>
      <c r="J64" s="14"/>
      <c r="K64" s="14" t="s">
        <v>44</v>
      </c>
      <c r="L64" s="14" t="s">
        <v>11</v>
      </c>
    </row>
    <row r="65" spans="1:12" ht="13.2" x14ac:dyDescent="0.25">
      <c r="A65" s="7" t="s">
        <v>81</v>
      </c>
      <c r="B65" s="14" t="s">
        <v>1232</v>
      </c>
      <c r="C65" s="22">
        <f>VLOOKUP(A65,Μητρώο!$A$2:$E$1187,5,FALSE)</f>
        <v>45468</v>
      </c>
      <c r="D65" s="14">
        <f>VLOOKUP(A65,Ποσότητα!$A$2:$J$1184,6,FALSE)</f>
        <v>142</v>
      </c>
      <c r="E65" s="5" t="s">
        <v>2491</v>
      </c>
      <c r="F65" s="14">
        <f>VLOOKUP(A65,Μητρώο!$A$2:$C$1187,3)</f>
        <v>10</v>
      </c>
      <c r="G65" s="26">
        <v>39845.199999999997</v>
      </c>
      <c r="H65" s="26">
        <v>5993.15</v>
      </c>
      <c r="I65" s="23">
        <v>33852.050000000003</v>
      </c>
      <c r="J65" s="14"/>
      <c r="K65" s="14" t="s">
        <v>44</v>
      </c>
      <c r="L65" s="14" t="s">
        <v>11</v>
      </c>
    </row>
    <row r="66" spans="1:12" ht="13.2" x14ac:dyDescent="0.25">
      <c r="A66" s="7" t="s">
        <v>82</v>
      </c>
      <c r="B66" s="14" t="s">
        <v>1233</v>
      </c>
      <c r="C66" s="22">
        <f>VLOOKUP(A66,Μητρώο!$A$2:$E$1187,5,FALSE)</f>
        <v>45468</v>
      </c>
      <c r="D66" s="14">
        <f>VLOOKUP(A66,Ποσότητα!$A$2:$J$1184,6,FALSE)</f>
        <v>51</v>
      </c>
      <c r="E66" s="5" t="s">
        <v>2491</v>
      </c>
      <c r="F66" s="14">
        <f>VLOOKUP(A66,Μητρώο!$A$2:$C$1187,3)</f>
        <v>10</v>
      </c>
      <c r="G66" s="26">
        <v>765</v>
      </c>
      <c r="H66" s="26">
        <v>115.06</v>
      </c>
      <c r="I66" s="23">
        <v>649.94000000000005</v>
      </c>
      <c r="J66" s="14"/>
      <c r="K66" s="14" t="s">
        <v>44</v>
      </c>
      <c r="L66" s="14" t="s">
        <v>11</v>
      </c>
    </row>
    <row r="67" spans="1:12" ht="13.2" x14ac:dyDescent="0.25">
      <c r="A67" s="7" t="s">
        <v>83</v>
      </c>
      <c r="B67" s="14" t="s">
        <v>1234</v>
      </c>
      <c r="C67" s="22">
        <f>VLOOKUP(A67,Μητρώο!$A$2:$E$1187,5,FALSE)</f>
        <v>45468</v>
      </c>
      <c r="D67" s="14">
        <f>VLOOKUP(A67,Ποσότητα!$A$2:$J$1184,6,FALSE)</f>
        <v>2</v>
      </c>
      <c r="E67" s="5" t="s">
        <v>2491</v>
      </c>
      <c r="F67" s="14">
        <f>VLOOKUP(A67,Μητρώο!$A$2:$C$1187,3)</f>
        <v>10</v>
      </c>
      <c r="G67" s="26">
        <v>880</v>
      </c>
      <c r="H67" s="26">
        <v>132.36000000000001</v>
      </c>
      <c r="I67" s="23">
        <v>747.64</v>
      </c>
      <c r="J67" s="14"/>
      <c r="K67" s="14" t="s">
        <v>44</v>
      </c>
      <c r="L67" s="14" t="s">
        <v>11</v>
      </c>
    </row>
    <row r="68" spans="1:12" ht="13.2" x14ac:dyDescent="0.25">
      <c r="A68" s="7" t="s">
        <v>84</v>
      </c>
      <c r="B68" s="14" t="s">
        <v>1235</v>
      </c>
      <c r="C68" s="22">
        <f>VLOOKUP(A68,Μητρώο!$A$2:$E$1187,5,FALSE)</f>
        <v>45468</v>
      </c>
      <c r="D68" s="14">
        <f>VLOOKUP(A68,Ποσότητα!$A$2:$J$1184,6,FALSE)</f>
        <v>45</v>
      </c>
      <c r="E68" s="5" t="s">
        <v>2491</v>
      </c>
      <c r="F68" s="14">
        <f>VLOOKUP(A68,Μητρώο!$A$2:$C$1187,3)</f>
        <v>10</v>
      </c>
      <c r="G68" s="26">
        <v>13500</v>
      </c>
      <c r="H68" s="26">
        <v>2030.55</v>
      </c>
      <c r="I68" s="23">
        <v>11469.45</v>
      </c>
      <c r="J68" s="14"/>
      <c r="K68" s="14" t="s">
        <v>44</v>
      </c>
      <c r="L68" s="14" t="s">
        <v>11</v>
      </c>
    </row>
    <row r="69" spans="1:12" ht="13.2" x14ac:dyDescent="0.25">
      <c r="A69" s="7" t="s">
        <v>85</v>
      </c>
      <c r="B69" s="14" t="s">
        <v>1236</v>
      </c>
      <c r="C69" s="22">
        <f>VLOOKUP(A69,Μητρώο!$A$2:$E$1187,5,FALSE)</f>
        <v>45468</v>
      </c>
      <c r="D69" s="14">
        <f>VLOOKUP(A69,Ποσότητα!$A$2:$J$1184,6,FALSE)</f>
        <v>33</v>
      </c>
      <c r="E69" s="5" t="s">
        <v>2491</v>
      </c>
      <c r="F69" s="14">
        <f>VLOOKUP(A69,Μητρώο!$A$2:$C$1187,3)</f>
        <v>10</v>
      </c>
      <c r="G69" s="26">
        <v>5445</v>
      </c>
      <c r="H69" s="26">
        <v>818.99</v>
      </c>
      <c r="I69" s="23">
        <v>4626.01</v>
      </c>
      <c r="J69" s="14"/>
      <c r="K69" s="14" t="s">
        <v>44</v>
      </c>
      <c r="L69" s="14" t="s">
        <v>11</v>
      </c>
    </row>
    <row r="70" spans="1:12" ht="13.2" x14ac:dyDescent="0.25">
      <c r="A70" s="7" t="s">
        <v>86</v>
      </c>
      <c r="B70" s="14" t="s">
        <v>1237</v>
      </c>
      <c r="C70" s="22">
        <f>VLOOKUP(A70,Μητρώο!$A$2:$E$1187,5,FALSE)</f>
        <v>45468</v>
      </c>
      <c r="D70" s="14">
        <f>VLOOKUP(A70,Ποσότητα!$A$2:$J$1184,6,FALSE)</f>
        <v>8</v>
      </c>
      <c r="E70" s="5" t="s">
        <v>2491</v>
      </c>
      <c r="F70" s="14">
        <f>VLOOKUP(A70,Μητρώο!$A$2:$C$1187,3)</f>
        <v>10</v>
      </c>
      <c r="G70" s="26">
        <v>2248</v>
      </c>
      <c r="H70" s="26">
        <v>338.12</v>
      </c>
      <c r="I70" s="23">
        <v>1909.88</v>
      </c>
      <c r="J70" s="14"/>
      <c r="K70" s="14" t="s">
        <v>44</v>
      </c>
      <c r="L70" s="14" t="s">
        <v>11</v>
      </c>
    </row>
    <row r="71" spans="1:12" ht="13.2" x14ac:dyDescent="0.25">
      <c r="A71" s="7" t="s">
        <v>87</v>
      </c>
      <c r="B71" s="14" t="s">
        <v>1238</v>
      </c>
      <c r="C71" s="22">
        <f>VLOOKUP(A71,Μητρώο!$A$2:$E$1187,5,FALSE)</f>
        <v>45468</v>
      </c>
      <c r="D71" s="14">
        <f>VLOOKUP(A71,Ποσότητα!$A$2:$J$1184,6,FALSE)</f>
        <v>1</v>
      </c>
      <c r="E71" s="5" t="s">
        <v>2491</v>
      </c>
      <c r="F71" s="14">
        <f>VLOOKUP(A71,Μητρώο!$A$2:$C$1187,3)</f>
        <v>10</v>
      </c>
      <c r="G71" s="26">
        <v>480</v>
      </c>
      <c r="H71" s="26">
        <v>72.2</v>
      </c>
      <c r="I71" s="23">
        <v>407.8</v>
      </c>
      <c r="J71" s="14"/>
      <c r="K71" s="14" t="s">
        <v>44</v>
      </c>
      <c r="L71" s="14" t="s">
        <v>11</v>
      </c>
    </row>
    <row r="72" spans="1:12" ht="13.2" x14ac:dyDescent="0.25">
      <c r="A72" s="7" t="s">
        <v>88</v>
      </c>
      <c r="B72" s="14" t="s">
        <v>1239</v>
      </c>
      <c r="C72" s="22">
        <f>VLOOKUP(A72,Μητρώο!$A$2:$E$1187,5,FALSE)</f>
        <v>45468</v>
      </c>
      <c r="D72" s="14">
        <f>VLOOKUP(A72,Ποσότητα!$A$2:$J$1184,6,FALSE)</f>
        <v>1</v>
      </c>
      <c r="E72" s="5" t="s">
        <v>2491</v>
      </c>
      <c r="F72" s="14">
        <f>VLOOKUP(A72,Μητρώο!$A$2:$C$1187,3)</f>
        <v>10</v>
      </c>
      <c r="G72" s="26">
        <v>441</v>
      </c>
      <c r="H72" s="26">
        <v>66.33</v>
      </c>
      <c r="I72" s="23">
        <v>374.67</v>
      </c>
      <c r="J72" s="14"/>
      <c r="K72" s="14" t="s">
        <v>44</v>
      </c>
      <c r="L72" s="14" t="s">
        <v>11</v>
      </c>
    </row>
    <row r="73" spans="1:12" ht="13.2" x14ac:dyDescent="0.25">
      <c r="A73" s="7" t="s">
        <v>89</v>
      </c>
      <c r="B73" s="14" t="s">
        <v>1240</v>
      </c>
      <c r="C73" s="22">
        <f>VLOOKUP(A73,Μητρώο!$A$2:$E$1187,5,FALSE)</f>
        <v>45468</v>
      </c>
      <c r="D73" s="14">
        <f>VLOOKUP(A73,Ποσότητα!$A$2:$J$1184,6,FALSE)</f>
        <v>38</v>
      </c>
      <c r="E73" s="5" t="s">
        <v>2491</v>
      </c>
      <c r="F73" s="14">
        <f>VLOOKUP(A73,Μητρώο!$A$2:$C$1187,3)</f>
        <v>10</v>
      </c>
      <c r="G73" s="26">
        <v>7030</v>
      </c>
      <c r="H73" s="26">
        <v>1057.3900000000001</v>
      </c>
      <c r="I73" s="23">
        <v>5972.61</v>
      </c>
      <c r="J73" s="14"/>
      <c r="K73" s="14" t="s">
        <v>44</v>
      </c>
      <c r="L73" s="14" t="s">
        <v>11</v>
      </c>
    </row>
    <row r="74" spans="1:12" ht="13.2" x14ac:dyDescent="0.25">
      <c r="A74" s="7" t="s">
        <v>90</v>
      </c>
      <c r="B74" s="14" t="s">
        <v>1241</v>
      </c>
      <c r="C74" s="22">
        <f>VLOOKUP(A74,Μητρώο!$A$2:$E$1187,5,FALSE)</f>
        <v>45468</v>
      </c>
      <c r="D74" s="14">
        <f>VLOOKUP(A74,Ποσότητα!$A$2:$J$1184,6,FALSE)</f>
        <v>70</v>
      </c>
      <c r="E74" s="5" t="s">
        <v>2491</v>
      </c>
      <c r="F74" s="14">
        <f>VLOOKUP(A74,Μητρώο!$A$2:$C$1187,3)</f>
        <v>10</v>
      </c>
      <c r="G74" s="26">
        <v>3150</v>
      </c>
      <c r="H74" s="26">
        <v>473.79</v>
      </c>
      <c r="I74" s="23">
        <v>2676.21</v>
      </c>
      <c r="J74" s="14"/>
      <c r="K74" s="14" t="s">
        <v>44</v>
      </c>
      <c r="L74" s="14" t="s">
        <v>11</v>
      </c>
    </row>
    <row r="75" spans="1:12" ht="13.2" x14ac:dyDescent="0.25">
      <c r="A75" s="7" t="s">
        <v>91</v>
      </c>
      <c r="B75" s="14" t="s">
        <v>1235</v>
      </c>
      <c r="C75" s="22">
        <f>VLOOKUP(A75,Μητρώο!$A$2:$E$1187,5,FALSE)</f>
        <v>45468</v>
      </c>
      <c r="D75" s="14">
        <f>VLOOKUP(A75,Ποσότητα!$A$2:$J$1184,6,FALSE)</f>
        <v>30</v>
      </c>
      <c r="E75" s="5" t="s">
        <v>2491</v>
      </c>
      <c r="F75" s="14">
        <f>VLOOKUP(A75,Μητρώο!$A$2:$C$1187,3)</f>
        <v>10</v>
      </c>
      <c r="G75" s="26">
        <v>3300</v>
      </c>
      <c r="H75" s="26">
        <v>496.36</v>
      </c>
      <c r="I75" s="23">
        <v>2803.64</v>
      </c>
      <c r="J75" s="14"/>
      <c r="K75" s="14" t="s">
        <v>44</v>
      </c>
      <c r="L75" s="14" t="s">
        <v>11</v>
      </c>
    </row>
    <row r="76" spans="1:12" ht="13.2" x14ac:dyDescent="0.25">
      <c r="A76" s="7" t="s">
        <v>92</v>
      </c>
      <c r="B76" s="14" t="s">
        <v>1242</v>
      </c>
      <c r="C76" s="22">
        <f>VLOOKUP(A76,Μητρώο!$A$2:$E$1187,5,FALSE)</f>
        <v>45468</v>
      </c>
      <c r="D76" s="14">
        <f>VLOOKUP(A76,Ποσότητα!$A$2:$J$1184,6,FALSE)</f>
        <v>80</v>
      </c>
      <c r="E76" s="5" t="s">
        <v>2491</v>
      </c>
      <c r="F76" s="14">
        <f>VLOOKUP(A76,Μητρώο!$A$2:$C$1187,3)</f>
        <v>10</v>
      </c>
      <c r="G76" s="26">
        <v>13200</v>
      </c>
      <c r="H76" s="26">
        <v>1985.42</v>
      </c>
      <c r="I76" s="23">
        <v>11214.58</v>
      </c>
      <c r="J76" s="14"/>
      <c r="K76" s="14" t="s">
        <v>44</v>
      </c>
      <c r="L76" s="14" t="s">
        <v>11</v>
      </c>
    </row>
    <row r="77" spans="1:12" ht="13.2" x14ac:dyDescent="0.25">
      <c r="A77" s="7" t="s">
        <v>93</v>
      </c>
      <c r="B77" s="14" t="s">
        <v>1243</v>
      </c>
      <c r="C77" s="22">
        <f>VLOOKUP(A77,Μητρώο!$A$2:$E$1187,5,FALSE)</f>
        <v>45468</v>
      </c>
      <c r="D77" s="14">
        <f>VLOOKUP(A77,Ποσότητα!$A$2:$J$1184,6,FALSE)</f>
        <v>32</v>
      </c>
      <c r="E77" s="5" t="s">
        <v>2491</v>
      </c>
      <c r="F77" s="14">
        <f>VLOOKUP(A77,Μητρώο!$A$2:$C$1187,3)</f>
        <v>10</v>
      </c>
      <c r="G77" s="26">
        <v>24320</v>
      </c>
      <c r="H77" s="26">
        <v>3657.99</v>
      </c>
      <c r="I77" s="23">
        <v>20662.009999999998</v>
      </c>
      <c r="J77" s="14"/>
      <c r="K77" s="14" t="s">
        <v>44</v>
      </c>
      <c r="L77" s="14" t="s">
        <v>11</v>
      </c>
    </row>
    <row r="78" spans="1:12" ht="13.2" x14ac:dyDescent="0.25">
      <c r="A78" s="7" t="s">
        <v>94</v>
      </c>
      <c r="B78" s="14" t="s">
        <v>1244</v>
      </c>
      <c r="C78" s="22">
        <f>VLOOKUP(A78,Μητρώο!$A$2:$E$1187,5,FALSE)</f>
        <v>45468</v>
      </c>
      <c r="D78" s="14">
        <f>VLOOKUP(A78,Ποσότητα!$A$2:$J$1184,6,FALSE)</f>
        <v>12</v>
      </c>
      <c r="E78" s="5" t="s">
        <v>2491</v>
      </c>
      <c r="F78" s="14">
        <f>VLOOKUP(A78,Μητρώο!$A$2:$C$1187,3)</f>
        <v>10</v>
      </c>
      <c r="G78" s="26">
        <v>6840</v>
      </c>
      <c r="H78" s="26">
        <v>1028.81</v>
      </c>
      <c r="I78" s="23">
        <v>5811.19</v>
      </c>
      <c r="J78" s="14"/>
      <c r="K78" s="14" t="s">
        <v>44</v>
      </c>
      <c r="L78" s="14" t="s">
        <v>11</v>
      </c>
    </row>
    <row r="79" spans="1:12" ht="13.2" x14ac:dyDescent="0.25">
      <c r="A79" s="7" t="s">
        <v>95</v>
      </c>
      <c r="B79" s="14" t="s">
        <v>1245</v>
      </c>
      <c r="C79" s="22">
        <f>VLOOKUP(A79,Μητρώο!$A$2:$E$1187,5,FALSE)</f>
        <v>45468</v>
      </c>
      <c r="D79" s="14">
        <f>VLOOKUP(A79,Ποσότητα!$A$2:$J$1184,6,FALSE)</f>
        <v>7</v>
      </c>
      <c r="E79" s="5" t="s">
        <v>2491</v>
      </c>
      <c r="F79" s="14">
        <f>VLOOKUP(A79,Μητρώο!$A$2:$C$1187,3)</f>
        <v>10</v>
      </c>
      <c r="G79" s="26">
        <v>4130</v>
      </c>
      <c r="H79" s="26">
        <v>621.20000000000005</v>
      </c>
      <c r="I79" s="23">
        <v>3508.8</v>
      </c>
      <c r="J79" s="14"/>
      <c r="K79" s="14" t="s">
        <v>44</v>
      </c>
      <c r="L79" s="14" t="s">
        <v>11</v>
      </c>
    </row>
    <row r="80" spans="1:12" ht="13.2" x14ac:dyDescent="0.25">
      <c r="A80" s="7" t="s">
        <v>96</v>
      </c>
      <c r="B80" s="14" t="s">
        <v>1246</v>
      </c>
      <c r="C80" s="22">
        <f>VLOOKUP(A80,Μητρώο!$A$2:$E$1187,5,FALSE)</f>
        <v>45468</v>
      </c>
      <c r="D80" s="14">
        <f>VLOOKUP(A80,Ποσότητα!$A$2:$J$1184,6,FALSE)</f>
        <v>10</v>
      </c>
      <c r="E80" s="5" t="s">
        <v>2491</v>
      </c>
      <c r="F80" s="14">
        <f>VLOOKUP(A80,Μητρώο!$A$2:$C$1187,3)</f>
        <v>10</v>
      </c>
      <c r="G80" s="26">
        <v>6400</v>
      </c>
      <c r="H80" s="26">
        <v>962.63</v>
      </c>
      <c r="I80" s="23">
        <v>5437.37</v>
      </c>
      <c r="J80" s="14"/>
      <c r="K80" s="14" t="s">
        <v>44</v>
      </c>
      <c r="L80" s="14" t="s">
        <v>11</v>
      </c>
    </row>
    <row r="81" spans="1:12" ht="13.2" x14ac:dyDescent="0.25">
      <c r="A81" s="7" t="s">
        <v>97</v>
      </c>
      <c r="B81" s="14" t="s">
        <v>1247</v>
      </c>
      <c r="C81" s="22">
        <f>VLOOKUP(A81,Μητρώο!$A$2:$E$1187,5,FALSE)</f>
        <v>45468</v>
      </c>
      <c r="D81" s="14">
        <f>VLOOKUP(A81,Ποσότητα!$A$2:$J$1184,6,FALSE)</f>
        <v>29</v>
      </c>
      <c r="E81" s="5" t="s">
        <v>2491</v>
      </c>
      <c r="F81" s="14">
        <f>VLOOKUP(A81,Μητρώο!$A$2:$C$1187,3)</f>
        <v>10</v>
      </c>
      <c r="G81" s="26">
        <v>14500</v>
      </c>
      <c r="H81" s="26">
        <v>2180.96</v>
      </c>
      <c r="I81" s="23">
        <v>12319.04</v>
      </c>
      <c r="J81" s="14"/>
      <c r="K81" s="14" t="s">
        <v>44</v>
      </c>
      <c r="L81" s="14" t="s">
        <v>11</v>
      </c>
    </row>
    <row r="82" spans="1:12" ht="13.2" x14ac:dyDescent="0.25">
      <c r="A82" s="7" t="s">
        <v>98</v>
      </c>
      <c r="B82" s="14" t="s">
        <v>1248</v>
      </c>
      <c r="C82" s="22">
        <f>VLOOKUP(A82,Μητρώο!$A$2:$E$1187,5,FALSE)</f>
        <v>45468</v>
      </c>
      <c r="D82" s="14">
        <f>VLOOKUP(A82,Ποσότητα!$A$2:$J$1184,6,FALSE)</f>
        <v>9</v>
      </c>
      <c r="E82" s="5" t="s">
        <v>2491</v>
      </c>
      <c r="F82" s="14">
        <f>VLOOKUP(A82,Μητρώο!$A$2:$C$1187,3)</f>
        <v>10</v>
      </c>
      <c r="G82" s="26">
        <v>3960</v>
      </c>
      <c r="H82" s="26">
        <v>595.63</v>
      </c>
      <c r="I82" s="23">
        <v>3364.37</v>
      </c>
      <c r="J82" s="14"/>
      <c r="K82" s="14" t="s">
        <v>44</v>
      </c>
      <c r="L82" s="14" t="s">
        <v>11</v>
      </c>
    </row>
    <row r="83" spans="1:12" ht="13.2" x14ac:dyDescent="0.25">
      <c r="A83" s="7" t="s">
        <v>99</v>
      </c>
      <c r="B83" s="14" t="s">
        <v>1249</v>
      </c>
      <c r="C83" s="22">
        <f>VLOOKUP(A83,Μητρώο!$A$2:$E$1187,5,FALSE)</f>
        <v>45468</v>
      </c>
      <c r="D83" s="14">
        <f>VLOOKUP(A83,Ποσότητα!$A$2:$J$1184,6,FALSE)</f>
        <v>19</v>
      </c>
      <c r="E83" s="5" t="s">
        <v>2491</v>
      </c>
      <c r="F83" s="14">
        <f>VLOOKUP(A83,Μητρώο!$A$2:$C$1187,3)</f>
        <v>10</v>
      </c>
      <c r="G83" s="26">
        <v>14440</v>
      </c>
      <c r="H83" s="26">
        <v>2171.9299999999998</v>
      </c>
      <c r="I83" s="23">
        <v>12268.07</v>
      </c>
      <c r="J83" s="14"/>
      <c r="K83" s="14" t="s">
        <v>44</v>
      </c>
      <c r="L83" s="14" t="s">
        <v>11</v>
      </c>
    </row>
    <row r="84" spans="1:12" ht="13.2" x14ac:dyDescent="0.25">
      <c r="A84" s="7" t="s">
        <v>100</v>
      </c>
      <c r="B84" s="14" t="s">
        <v>1250</v>
      </c>
      <c r="C84" s="22">
        <f>VLOOKUP(A84,Μητρώο!$A$2:$E$1187,5,FALSE)</f>
        <v>45468</v>
      </c>
      <c r="D84" s="14">
        <f>VLOOKUP(A84,Ποσότητα!$A$2:$J$1184,6,FALSE)</f>
        <v>19</v>
      </c>
      <c r="E84" s="5" t="s">
        <v>2491</v>
      </c>
      <c r="F84" s="14">
        <f>VLOOKUP(A84,Μητρώο!$A$2:$C$1187,3)</f>
        <v>10</v>
      </c>
      <c r="G84" s="26">
        <v>11210</v>
      </c>
      <c r="H84" s="26">
        <v>1686.11</v>
      </c>
      <c r="I84" s="23">
        <v>9523.89</v>
      </c>
      <c r="J84" s="14"/>
      <c r="K84" s="14" t="s">
        <v>44</v>
      </c>
      <c r="L84" s="14" t="s">
        <v>11</v>
      </c>
    </row>
    <row r="85" spans="1:12" ht="13.2" x14ac:dyDescent="0.25">
      <c r="A85" s="7" t="s">
        <v>101</v>
      </c>
      <c r="B85" s="14" t="s">
        <v>1251</v>
      </c>
      <c r="C85" s="22">
        <f>VLOOKUP(A85,Μητρώο!$A$2:$E$1187,5,FALSE)</f>
        <v>45468</v>
      </c>
      <c r="D85" s="14">
        <f>VLOOKUP(A85,Ποσότητα!$A$2:$J$1184,6,FALSE)</f>
        <v>12</v>
      </c>
      <c r="E85" s="5" t="s">
        <v>2491</v>
      </c>
      <c r="F85" s="14">
        <f>VLOOKUP(A85,Μητρώο!$A$2:$C$1187,3)</f>
        <v>10</v>
      </c>
      <c r="G85" s="26">
        <v>8280</v>
      </c>
      <c r="H85" s="26">
        <v>1245.4000000000001</v>
      </c>
      <c r="I85" s="23">
        <v>7034.6</v>
      </c>
      <c r="J85" s="14"/>
      <c r="K85" s="14" t="s">
        <v>44</v>
      </c>
      <c r="L85" s="14" t="s">
        <v>11</v>
      </c>
    </row>
    <row r="86" spans="1:12" ht="13.2" x14ac:dyDescent="0.25">
      <c r="A86" s="7" t="s">
        <v>102</v>
      </c>
      <c r="B86" s="14" t="s">
        <v>1252</v>
      </c>
      <c r="C86" s="22">
        <f>VLOOKUP(A86,Μητρώο!$A$2:$E$1187,5,FALSE)</f>
        <v>45468</v>
      </c>
      <c r="D86" s="14">
        <f>VLOOKUP(A86,Ποσότητα!$A$2:$J$1184,6,FALSE)</f>
        <v>6</v>
      </c>
      <c r="E86" s="5" t="s">
        <v>2491</v>
      </c>
      <c r="F86" s="14">
        <f>VLOOKUP(A86,Μητρώο!$A$2:$C$1187,3)</f>
        <v>10</v>
      </c>
      <c r="G86" s="26">
        <v>2940</v>
      </c>
      <c r="H86" s="26">
        <v>442.21</v>
      </c>
      <c r="I86" s="23">
        <v>2497.79</v>
      </c>
      <c r="J86" s="14"/>
      <c r="K86" s="14" t="s">
        <v>44</v>
      </c>
      <c r="L86" s="14" t="s">
        <v>11</v>
      </c>
    </row>
    <row r="87" spans="1:12" ht="13.2" x14ac:dyDescent="0.25">
      <c r="A87" s="7" t="s">
        <v>103</v>
      </c>
      <c r="B87" s="14" t="s">
        <v>1253</v>
      </c>
      <c r="C87" s="22">
        <f>VLOOKUP(A87,Μητρώο!$A$2:$E$1187,5,FALSE)</f>
        <v>45468</v>
      </c>
      <c r="D87" s="14">
        <f>VLOOKUP(A87,Ποσότητα!$A$2:$J$1184,6,FALSE)</f>
        <v>2</v>
      </c>
      <c r="E87" s="5" t="s">
        <v>2491</v>
      </c>
      <c r="F87" s="14">
        <f>VLOOKUP(A87,Μητρώο!$A$2:$C$1187,3)</f>
        <v>10</v>
      </c>
      <c r="G87" s="26">
        <v>5760</v>
      </c>
      <c r="H87" s="26">
        <v>866.37</v>
      </c>
      <c r="I87" s="23">
        <v>4893.63</v>
      </c>
      <c r="J87" s="14"/>
      <c r="K87" s="14" t="s">
        <v>44</v>
      </c>
      <c r="L87" s="14" t="s">
        <v>11</v>
      </c>
    </row>
    <row r="88" spans="1:12" ht="13.2" x14ac:dyDescent="0.25">
      <c r="A88" s="7" t="s">
        <v>104</v>
      </c>
      <c r="B88" s="14" t="s">
        <v>1254</v>
      </c>
      <c r="C88" s="22">
        <f>VLOOKUP(A88,Μητρώο!$A$2:$E$1187,5,FALSE)</f>
        <v>45468</v>
      </c>
      <c r="D88" s="14">
        <f>VLOOKUP(A88,Ποσότητα!$A$2:$J$1184,6,FALSE)</f>
        <v>2</v>
      </c>
      <c r="E88" s="5" t="s">
        <v>2491</v>
      </c>
      <c r="F88" s="14">
        <f>VLOOKUP(A88,Μητρώο!$A$2:$C$1187,3)</f>
        <v>10</v>
      </c>
      <c r="G88" s="26">
        <v>5100</v>
      </c>
      <c r="H88" s="26">
        <v>767.1</v>
      </c>
      <c r="I88" s="23">
        <v>4332.8999999999996</v>
      </c>
      <c r="J88" s="14"/>
      <c r="K88" s="14" t="s">
        <v>44</v>
      </c>
      <c r="L88" s="14" t="s">
        <v>11</v>
      </c>
    </row>
    <row r="89" spans="1:12" ht="13.2" x14ac:dyDescent="0.25">
      <c r="A89" s="7" t="s">
        <v>131</v>
      </c>
      <c r="B89" s="14" t="s">
        <v>1281</v>
      </c>
      <c r="C89" s="22">
        <f>VLOOKUP(A89,Μητρώο!$A$2:$E$1187,5,FALSE)</f>
        <v>45468</v>
      </c>
      <c r="D89" s="14">
        <f>VLOOKUP(A89,Ποσότητα!$A$2:$J$1184,6,FALSE)</f>
        <v>2</v>
      </c>
      <c r="E89" s="5" t="s">
        <v>2497</v>
      </c>
      <c r="F89" s="14">
        <f>VLOOKUP(A89,Μητρώο!$A$2:$C$1187,3)</f>
        <v>10</v>
      </c>
      <c r="G89" s="26">
        <v>7.12</v>
      </c>
      <c r="H89" s="26">
        <v>1.07</v>
      </c>
      <c r="I89" s="23">
        <v>6.05</v>
      </c>
      <c r="J89" s="14"/>
      <c r="K89" s="14" t="s">
        <v>2369</v>
      </c>
      <c r="L89" s="14" t="s">
        <v>11</v>
      </c>
    </row>
    <row r="90" spans="1:12" ht="13.2" x14ac:dyDescent="0.25">
      <c r="A90" s="7" t="s">
        <v>132</v>
      </c>
      <c r="B90" s="14" t="s">
        <v>1282</v>
      </c>
      <c r="C90" s="22">
        <f>VLOOKUP(A90,Μητρώο!$A$2:$E$1187,5,FALSE)</f>
        <v>45468</v>
      </c>
      <c r="D90" s="14">
        <f>VLOOKUP(A90,Ποσότητα!$A$2:$J$1184,6,FALSE)</f>
        <v>4</v>
      </c>
      <c r="E90" s="5" t="s">
        <v>2497</v>
      </c>
      <c r="F90" s="14">
        <f>VLOOKUP(A90,Μητρώο!$A$2:$C$1187,3)</f>
        <v>10</v>
      </c>
      <c r="G90" s="26">
        <v>15.41</v>
      </c>
      <c r="H90" s="26">
        <v>2.3199999999999998</v>
      </c>
      <c r="I90" s="23">
        <v>13.09</v>
      </c>
      <c r="J90" s="14"/>
      <c r="K90" s="14" t="s">
        <v>2369</v>
      </c>
      <c r="L90" s="14" t="s">
        <v>11</v>
      </c>
    </row>
    <row r="91" spans="1:12" ht="13.2" x14ac:dyDescent="0.25">
      <c r="A91" s="7" t="s">
        <v>133</v>
      </c>
      <c r="B91" s="14" t="s">
        <v>1283</v>
      </c>
      <c r="C91" s="22">
        <f>VLOOKUP(A91,Μητρώο!$A$2:$E$1187,5,FALSE)</f>
        <v>45468</v>
      </c>
      <c r="D91" s="14">
        <f>VLOOKUP(A91,Ποσότητα!$A$2:$J$1184,6,FALSE)</f>
        <v>4</v>
      </c>
      <c r="E91" s="5" t="s">
        <v>2497</v>
      </c>
      <c r="F91" s="14">
        <f>VLOOKUP(A91,Μητρώο!$A$2:$C$1187,3)</f>
        <v>10</v>
      </c>
      <c r="G91" s="26">
        <v>15.05</v>
      </c>
      <c r="H91" s="26">
        <v>2.2599999999999998</v>
      </c>
      <c r="I91" s="23">
        <v>12.79</v>
      </c>
      <c r="J91" s="14"/>
      <c r="K91" s="14" t="s">
        <v>2369</v>
      </c>
      <c r="L91" s="14" t="s">
        <v>11</v>
      </c>
    </row>
    <row r="92" spans="1:12" ht="13.2" x14ac:dyDescent="0.25">
      <c r="A92" s="7" t="s">
        <v>134</v>
      </c>
      <c r="B92" s="14" t="s">
        <v>1284</v>
      </c>
      <c r="C92" s="22">
        <f>VLOOKUP(A92,Μητρώο!$A$2:$E$1187,5,FALSE)</f>
        <v>45468</v>
      </c>
      <c r="D92" s="14">
        <f>VLOOKUP(A92,Ποσότητα!$A$2:$J$1184,6,FALSE)</f>
        <v>4</v>
      </c>
      <c r="E92" s="5" t="s">
        <v>2497</v>
      </c>
      <c r="F92" s="14">
        <f>VLOOKUP(A92,Μητρώο!$A$2:$C$1187,3)</f>
        <v>10</v>
      </c>
      <c r="G92" s="26">
        <v>17.75</v>
      </c>
      <c r="H92" s="26">
        <v>2.67</v>
      </c>
      <c r="I92" s="23">
        <v>15.08</v>
      </c>
      <c r="J92" s="14"/>
      <c r="K92" s="14" t="s">
        <v>2369</v>
      </c>
      <c r="L92" s="14" t="s">
        <v>11</v>
      </c>
    </row>
    <row r="93" spans="1:12" ht="13.2" x14ac:dyDescent="0.25">
      <c r="A93" s="7" t="s">
        <v>135</v>
      </c>
      <c r="B93" s="14" t="s">
        <v>1285</v>
      </c>
      <c r="C93" s="22">
        <f>VLOOKUP(A93,Μητρώο!$A$2:$E$1187,5,FALSE)</f>
        <v>45468</v>
      </c>
      <c r="D93" s="14">
        <f>VLOOKUP(A93,Ποσότητα!$A$2:$J$1184,6,FALSE)</f>
        <v>4</v>
      </c>
      <c r="E93" s="5" t="s">
        <v>2497</v>
      </c>
      <c r="F93" s="14">
        <f>VLOOKUP(A93,Μητρώο!$A$2:$C$1187,3)</f>
        <v>10</v>
      </c>
      <c r="G93" s="26">
        <v>13.82</v>
      </c>
      <c r="H93" s="26">
        <v>2.08</v>
      </c>
      <c r="I93" s="23">
        <v>11.74</v>
      </c>
      <c r="J93" s="14"/>
      <c r="K93" s="14" t="s">
        <v>2369</v>
      </c>
      <c r="L93" s="14" t="s">
        <v>11</v>
      </c>
    </row>
    <row r="94" spans="1:12" ht="13.2" x14ac:dyDescent="0.25">
      <c r="A94" s="7" t="s">
        <v>136</v>
      </c>
      <c r="B94" s="14" t="s">
        <v>1286</v>
      </c>
      <c r="C94" s="22">
        <f>VLOOKUP(A94,Μητρώο!$A$2:$E$1187,5,FALSE)</f>
        <v>45468</v>
      </c>
      <c r="D94" s="14">
        <f>VLOOKUP(A94,Ποσότητα!$A$2:$J$1184,6,FALSE)</f>
        <v>3</v>
      </c>
      <c r="E94" s="5" t="s">
        <v>2497</v>
      </c>
      <c r="F94" s="14">
        <f>VLOOKUP(A94,Μητρώο!$A$2:$C$1187,3)</f>
        <v>10</v>
      </c>
      <c r="G94" s="26">
        <v>15.34</v>
      </c>
      <c r="H94" s="26">
        <v>2.2999999999999998</v>
      </c>
      <c r="I94" s="23">
        <v>13.04</v>
      </c>
      <c r="J94" s="14"/>
      <c r="K94" s="14" t="s">
        <v>2369</v>
      </c>
      <c r="L94" s="14" t="s">
        <v>11</v>
      </c>
    </row>
    <row r="95" spans="1:12" ht="13.2" x14ac:dyDescent="0.25">
      <c r="A95" s="7" t="s">
        <v>137</v>
      </c>
      <c r="B95" s="14" t="s">
        <v>1287</v>
      </c>
      <c r="C95" s="22">
        <f>VLOOKUP(A95,Μητρώο!$A$2:$E$1187,5,FALSE)</f>
        <v>45468</v>
      </c>
      <c r="D95" s="14">
        <f>VLOOKUP(A95,Ποσότητα!$A$2:$J$1184,6,FALSE)</f>
        <v>2</v>
      </c>
      <c r="E95" s="5" t="s">
        <v>2497</v>
      </c>
      <c r="F95" s="14">
        <f>VLOOKUP(A95,Μητρώο!$A$2:$C$1187,3)</f>
        <v>10</v>
      </c>
      <c r="G95" s="26">
        <v>7.33</v>
      </c>
      <c r="H95" s="26">
        <v>1.1000000000000001</v>
      </c>
      <c r="I95" s="23">
        <v>6.23</v>
      </c>
      <c r="J95" s="14"/>
      <c r="K95" s="14" t="s">
        <v>2369</v>
      </c>
      <c r="L95" s="14" t="s">
        <v>11</v>
      </c>
    </row>
    <row r="96" spans="1:12" ht="13.2" x14ac:dyDescent="0.25">
      <c r="A96" s="7" t="s">
        <v>138</v>
      </c>
      <c r="B96" s="14" t="s">
        <v>1288</v>
      </c>
      <c r="C96" s="22">
        <f>VLOOKUP(A96,Μητρώο!$A$2:$E$1187,5,FALSE)</f>
        <v>45468</v>
      </c>
      <c r="D96" s="14">
        <f>VLOOKUP(A96,Ποσότητα!$A$2:$J$1184,6,FALSE)</f>
        <v>3</v>
      </c>
      <c r="E96" s="5" t="s">
        <v>2497</v>
      </c>
      <c r="F96" s="14">
        <f>VLOOKUP(A96,Μητρώο!$A$2:$C$1187,3)</f>
        <v>10</v>
      </c>
      <c r="G96" s="26">
        <v>6.05</v>
      </c>
      <c r="H96" s="26">
        <v>0.9</v>
      </c>
      <c r="I96" s="23">
        <v>5.15</v>
      </c>
      <c r="J96" s="14"/>
      <c r="K96" s="14" t="s">
        <v>2369</v>
      </c>
      <c r="L96" s="14" t="s">
        <v>11</v>
      </c>
    </row>
    <row r="97" spans="1:12" ht="13.2" x14ac:dyDescent="0.25">
      <c r="A97" s="7" t="s">
        <v>139</v>
      </c>
      <c r="B97" s="14" t="s">
        <v>1289</v>
      </c>
      <c r="C97" s="22">
        <f>VLOOKUP(A97,Μητρώο!$A$2:$E$1187,5,FALSE)</f>
        <v>45468</v>
      </c>
      <c r="D97" s="14">
        <f>VLOOKUP(A97,Ποσότητα!$A$2:$J$1184,6,FALSE)</f>
        <v>2</v>
      </c>
      <c r="E97" s="5" t="s">
        <v>2497</v>
      </c>
      <c r="F97" s="14">
        <f>VLOOKUP(A97,Μητρώο!$A$2:$C$1187,3)</f>
        <v>10</v>
      </c>
      <c r="G97" s="26">
        <v>69.03</v>
      </c>
      <c r="H97" s="26">
        <v>10.38</v>
      </c>
      <c r="I97" s="23">
        <v>58.65</v>
      </c>
      <c r="J97" s="14"/>
      <c r="K97" s="14" t="s">
        <v>2369</v>
      </c>
      <c r="L97" s="14" t="s">
        <v>11</v>
      </c>
    </row>
    <row r="98" spans="1:12" ht="13.2" x14ac:dyDescent="0.25">
      <c r="A98" s="7" t="s">
        <v>140</v>
      </c>
      <c r="B98" s="14" t="s">
        <v>1290</v>
      </c>
      <c r="C98" s="22">
        <f>VLOOKUP(A98,Μητρώο!$A$2:$E$1187,5,FALSE)</f>
        <v>45468</v>
      </c>
      <c r="D98" s="14">
        <f>VLOOKUP(A98,Ποσότητα!$A$2:$J$1184,6,FALSE)</f>
        <v>1</v>
      </c>
      <c r="E98" s="5" t="s">
        <v>2497</v>
      </c>
      <c r="F98" s="14">
        <f>VLOOKUP(A98,Μητρώο!$A$2:$C$1187,3)</f>
        <v>10</v>
      </c>
      <c r="G98" s="26">
        <v>20</v>
      </c>
      <c r="H98" s="26">
        <v>1.01</v>
      </c>
      <c r="I98" s="23">
        <v>18.989999999999998</v>
      </c>
      <c r="J98" s="14"/>
      <c r="K98" s="14" t="s">
        <v>2369</v>
      </c>
      <c r="L98" s="14" t="s">
        <v>11</v>
      </c>
    </row>
    <row r="99" spans="1:12" ht="13.2" x14ac:dyDescent="0.25">
      <c r="A99" s="7" t="s">
        <v>141</v>
      </c>
      <c r="B99" s="14" t="s">
        <v>1291</v>
      </c>
      <c r="C99" s="22">
        <f>VLOOKUP(A99,Μητρώο!$A$2:$E$1187,5,FALSE)</f>
        <v>45468</v>
      </c>
      <c r="D99" s="14">
        <f>VLOOKUP(A99,Ποσότητα!$A$2:$J$1184,6,FALSE)</f>
        <v>1</v>
      </c>
      <c r="E99" s="5" t="s">
        <v>2497</v>
      </c>
      <c r="F99" s="14">
        <f>VLOOKUP(A99,Μητρώο!$A$2:$C$1187,3)</f>
        <v>10</v>
      </c>
      <c r="G99" s="26">
        <v>20.37</v>
      </c>
      <c r="H99" s="26">
        <v>1.03</v>
      </c>
      <c r="I99" s="23">
        <v>19.34</v>
      </c>
      <c r="J99" s="14"/>
      <c r="K99" s="14" t="s">
        <v>2369</v>
      </c>
      <c r="L99" s="14" t="s">
        <v>11</v>
      </c>
    </row>
    <row r="100" spans="1:12" ht="13.2" x14ac:dyDescent="0.25">
      <c r="A100" s="7" t="s">
        <v>142</v>
      </c>
      <c r="B100" s="14" t="s">
        <v>1292</v>
      </c>
      <c r="C100" s="22">
        <f>VLOOKUP(A100,Μητρώο!$A$2:$E$1187,5,FALSE)</f>
        <v>45468</v>
      </c>
      <c r="D100" s="14">
        <f>VLOOKUP(A100,Ποσότητα!$A$2:$J$1184,6,FALSE)</f>
        <v>4</v>
      </c>
      <c r="E100" s="5" t="s">
        <v>2497</v>
      </c>
      <c r="F100" s="14">
        <f>VLOOKUP(A100,Μητρώο!$A$2:$C$1187,3)</f>
        <v>10</v>
      </c>
      <c r="G100" s="26">
        <v>12.78</v>
      </c>
      <c r="H100" s="26">
        <v>0.64</v>
      </c>
      <c r="I100" s="23">
        <v>12.14</v>
      </c>
      <c r="J100" s="14"/>
      <c r="K100" s="14" t="s">
        <v>2369</v>
      </c>
      <c r="L100" s="14" t="s">
        <v>11</v>
      </c>
    </row>
    <row r="101" spans="1:12" ht="13.2" x14ac:dyDescent="0.25">
      <c r="A101" s="7" t="s">
        <v>143</v>
      </c>
      <c r="B101" s="14" t="s">
        <v>1293</v>
      </c>
      <c r="C101" s="22">
        <f>VLOOKUP(A101,Μητρώο!$A$2:$E$1187,5,FALSE)</f>
        <v>45468</v>
      </c>
      <c r="D101" s="14">
        <f>VLOOKUP(A101,Ποσότητα!$A$2:$J$1184,6,FALSE)</f>
        <v>5</v>
      </c>
      <c r="E101" s="5" t="s">
        <v>2497</v>
      </c>
      <c r="F101" s="14">
        <f>VLOOKUP(A101,Μητρώο!$A$2:$C$1187,3)</f>
        <v>10</v>
      </c>
      <c r="G101" s="26">
        <v>33.35</v>
      </c>
      <c r="H101" s="26">
        <v>1.68</v>
      </c>
      <c r="I101" s="23">
        <v>31.67</v>
      </c>
      <c r="J101" s="14"/>
      <c r="K101" s="14" t="s">
        <v>2369</v>
      </c>
      <c r="L101" s="14" t="s">
        <v>11</v>
      </c>
    </row>
    <row r="102" spans="1:12" ht="13.2" x14ac:dyDescent="0.25">
      <c r="A102" s="7" t="s">
        <v>144</v>
      </c>
      <c r="B102" s="14" t="s">
        <v>1294</v>
      </c>
      <c r="C102" s="22">
        <f>VLOOKUP(A102,Μητρώο!$A$2:$E$1187,5,FALSE)</f>
        <v>45468</v>
      </c>
      <c r="D102" s="14">
        <f>VLOOKUP(A102,Ποσότητα!$A$2:$J$1184,6,FALSE)</f>
        <v>4</v>
      </c>
      <c r="E102" s="5" t="s">
        <v>2497</v>
      </c>
      <c r="F102" s="14">
        <f>VLOOKUP(A102,Μητρώο!$A$2:$C$1187,3)</f>
        <v>10</v>
      </c>
      <c r="G102" s="26">
        <v>9.83</v>
      </c>
      <c r="H102" s="26">
        <v>0.5</v>
      </c>
      <c r="I102" s="23">
        <v>9.33</v>
      </c>
      <c r="J102" s="14"/>
      <c r="K102" s="14" t="s">
        <v>2369</v>
      </c>
      <c r="L102" s="14" t="s">
        <v>11</v>
      </c>
    </row>
    <row r="103" spans="1:12" ht="13.2" x14ac:dyDescent="0.25">
      <c r="A103" s="7" t="s">
        <v>145</v>
      </c>
      <c r="B103" s="14" t="s">
        <v>1295</v>
      </c>
      <c r="C103" s="22">
        <f>VLOOKUP(A103,Μητρώο!$A$2:$E$1187,5,FALSE)</f>
        <v>45468</v>
      </c>
      <c r="D103" s="14">
        <f>VLOOKUP(A103,Ποσότητα!$A$2:$J$1184,6,FALSE)</f>
        <v>2</v>
      </c>
      <c r="E103" s="5" t="s">
        <v>2497</v>
      </c>
      <c r="F103" s="14">
        <f>VLOOKUP(A103,Μητρώο!$A$2:$C$1187,3)</f>
        <v>10</v>
      </c>
      <c r="G103" s="26">
        <v>160.49</v>
      </c>
      <c r="H103" s="26">
        <v>8.09</v>
      </c>
      <c r="I103" s="23">
        <v>152.4</v>
      </c>
      <c r="J103" s="14"/>
      <c r="K103" s="14" t="s">
        <v>2369</v>
      </c>
      <c r="L103" s="14" t="s">
        <v>11</v>
      </c>
    </row>
    <row r="104" spans="1:12" ht="13.2" x14ac:dyDescent="0.25">
      <c r="A104" s="7" t="s">
        <v>146</v>
      </c>
      <c r="B104" s="14" t="s">
        <v>1296</v>
      </c>
      <c r="C104" s="22">
        <f>VLOOKUP(A104,Μητρώο!$A$2:$E$1187,5,FALSE)</f>
        <v>45468</v>
      </c>
      <c r="D104" s="14">
        <f>VLOOKUP(A104,Ποσότητα!$A$2:$J$1184,6,FALSE)</f>
        <v>1</v>
      </c>
      <c r="E104" s="5" t="s">
        <v>2497</v>
      </c>
      <c r="F104" s="14">
        <f>VLOOKUP(A104,Μητρώο!$A$2:$C$1187,3)</f>
        <v>10</v>
      </c>
      <c r="G104" s="26">
        <v>93.28</v>
      </c>
      <c r="H104" s="26">
        <v>4.7</v>
      </c>
      <c r="I104" s="23">
        <v>88.58</v>
      </c>
      <c r="J104" s="14"/>
      <c r="K104" s="14" t="s">
        <v>2369</v>
      </c>
      <c r="L104" s="14" t="s">
        <v>11</v>
      </c>
    </row>
    <row r="105" spans="1:12" ht="13.2" x14ac:dyDescent="0.25">
      <c r="A105" s="7" t="s">
        <v>147</v>
      </c>
      <c r="B105" s="14" t="s">
        <v>1297</v>
      </c>
      <c r="C105" s="22">
        <f>VLOOKUP(A105,Μητρώο!$A$2:$E$1187,5,FALSE)</f>
        <v>45468</v>
      </c>
      <c r="D105" s="14">
        <f>VLOOKUP(A105,Ποσότητα!$A$2:$J$1184,6,FALSE)</f>
        <v>1</v>
      </c>
      <c r="E105" s="5" t="s">
        <v>2497</v>
      </c>
      <c r="F105" s="14">
        <f>VLOOKUP(A105,Μητρώο!$A$2:$C$1187,3)</f>
        <v>10</v>
      </c>
      <c r="G105" s="26">
        <v>56.07</v>
      </c>
      <c r="H105" s="26">
        <v>2.83</v>
      </c>
      <c r="I105" s="23">
        <v>53.24</v>
      </c>
      <c r="J105" s="14"/>
      <c r="K105" s="14" t="s">
        <v>2369</v>
      </c>
      <c r="L105" s="14" t="s">
        <v>11</v>
      </c>
    </row>
    <row r="106" spans="1:12" ht="13.2" x14ac:dyDescent="0.25">
      <c r="A106" s="7" t="s">
        <v>148</v>
      </c>
      <c r="B106" s="14" t="s">
        <v>1298</v>
      </c>
      <c r="C106" s="22">
        <f>VLOOKUP(A106,Μητρώο!$A$2:$E$1187,5,FALSE)</f>
        <v>45468</v>
      </c>
      <c r="D106" s="14">
        <f>VLOOKUP(A106,Ποσότητα!$A$2:$J$1184,6,FALSE)</f>
        <v>2</v>
      </c>
      <c r="E106" s="5" t="s">
        <v>2497</v>
      </c>
      <c r="F106" s="14">
        <f>VLOOKUP(A106,Μητρώο!$A$2:$C$1187,3)</f>
        <v>10</v>
      </c>
      <c r="G106" s="26">
        <v>83.66</v>
      </c>
      <c r="H106" s="26">
        <v>4.22</v>
      </c>
      <c r="I106" s="23">
        <v>79.44</v>
      </c>
      <c r="J106" s="14"/>
      <c r="K106" s="14" t="s">
        <v>2369</v>
      </c>
      <c r="L106" s="14" t="s">
        <v>11</v>
      </c>
    </row>
    <row r="107" spans="1:12" ht="13.2" x14ac:dyDescent="0.25">
      <c r="A107" s="7" t="s">
        <v>149</v>
      </c>
      <c r="B107" s="14" t="s">
        <v>1299</v>
      </c>
      <c r="C107" s="22">
        <f>VLOOKUP(A107,Μητρώο!$A$2:$E$1187,5,FALSE)</f>
        <v>45468</v>
      </c>
      <c r="D107" s="14">
        <f>VLOOKUP(A107,Ποσότητα!$A$2:$J$1184,6,FALSE)</f>
        <v>4</v>
      </c>
      <c r="E107" s="5" t="s">
        <v>2497</v>
      </c>
      <c r="F107" s="14">
        <f>VLOOKUP(A107,Μητρώο!$A$2:$C$1187,3)</f>
        <v>10</v>
      </c>
      <c r="G107" s="26">
        <v>115.92</v>
      </c>
      <c r="H107" s="26">
        <v>5.84</v>
      </c>
      <c r="I107" s="23">
        <v>110.08</v>
      </c>
      <c r="J107" s="14"/>
      <c r="K107" s="14" t="s">
        <v>2369</v>
      </c>
      <c r="L107" s="14" t="s">
        <v>11</v>
      </c>
    </row>
    <row r="108" spans="1:12" ht="13.2" x14ac:dyDescent="0.25">
      <c r="A108" s="7" t="s">
        <v>150</v>
      </c>
      <c r="B108" s="14" t="s">
        <v>1300</v>
      </c>
      <c r="C108" s="22">
        <f>VLOOKUP(A108,Μητρώο!$A$2:$E$1187,5,FALSE)</f>
        <v>45468</v>
      </c>
      <c r="D108" s="14">
        <f>VLOOKUP(A108,Ποσότητα!$A$2:$J$1184,6,FALSE)</f>
        <v>2</v>
      </c>
      <c r="E108" s="5" t="s">
        <v>2497</v>
      </c>
      <c r="F108" s="14">
        <f>VLOOKUP(A108,Μητρώο!$A$2:$C$1187,3)</f>
        <v>10</v>
      </c>
      <c r="G108" s="26">
        <v>43.13</v>
      </c>
      <c r="H108" s="26">
        <v>2.17</v>
      </c>
      <c r="I108" s="23">
        <v>40.96</v>
      </c>
      <c r="J108" s="14"/>
      <c r="K108" s="14" t="s">
        <v>2369</v>
      </c>
      <c r="L108" s="14" t="s">
        <v>11</v>
      </c>
    </row>
    <row r="109" spans="1:12" ht="13.2" x14ac:dyDescent="0.25">
      <c r="A109" s="7" t="s">
        <v>151</v>
      </c>
      <c r="B109" s="14" t="s">
        <v>1301</v>
      </c>
      <c r="C109" s="22">
        <f>VLOOKUP(A109,Μητρώο!$A$2:$E$1187,5,FALSE)</f>
        <v>45468</v>
      </c>
      <c r="D109" s="14">
        <f>VLOOKUP(A109,Ποσότητα!$A$2:$J$1184,6,FALSE)</f>
        <v>6</v>
      </c>
      <c r="E109" s="5" t="s">
        <v>2497</v>
      </c>
      <c r="F109" s="14">
        <f>VLOOKUP(A109,Μητρώο!$A$2:$C$1187,3)</f>
        <v>10</v>
      </c>
      <c r="G109" s="26">
        <v>57.51</v>
      </c>
      <c r="H109" s="26">
        <v>2.9</v>
      </c>
      <c r="I109" s="23">
        <v>54.61</v>
      </c>
      <c r="J109" s="14"/>
      <c r="K109" s="14" t="s">
        <v>2369</v>
      </c>
      <c r="L109" s="14" t="s">
        <v>11</v>
      </c>
    </row>
    <row r="110" spans="1:12" ht="13.2" x14ac:dyDescent="0.25">
      <c r="A110" s="7" t="s">
        <v>152</v>
      </c>
      <c r="B110" s="14" t="s">
        <v>1302</v>
      </c>
      <c r="C110" s="22">
        <f>VLOOKUP(A110,Μητρώο!$A$2:$E$1187,5,FALSE)</f>
        <v>45468</v>
      </c>
      <c r="D110" s="14">
        <f>VLOOKUP(A110,Ποσότητα!$A$2:$J$1184,6,FALSE)</f>
        <v>6</v>
      </c>
      <c r="E110" s="5" t="s">
        <v>2497</v>
      </c>
      <c r="F110" s="14">
        <f>VLOOKUP(A110,Μητρώο!$A$2:$C$1187,3)</f>
        <v>10</v>
      </c>
      <c r="G110" s="26">
        <v>75.38</v>
      </c>
      <c r="H110" s="26">
        <v>3.8</v>
      </c>
      <c r="I110" s="23">
        <v>71.58</v>
      </c>
      <c r="J110" s="14"/>
      <c r="K110" s="14" t="s">
        <v>2369</v>
      </c>
      <c r="L110" s="14" t="s">
        <v>11</v>
      </c>
    </row>
    <row r="111" spans="1:12" ht="13.2" x14ac:dyDescent="0.25">
      <c r="A111" s="7" t="s">
        <v>153</v>
      </c>
      <c r="B111" s="14" t="s">
        <v>1303</v>
      </c>
      <c r="C111" s="22">
        <f>VLOOKUP(A111,Μητρώο!$A$2:$E$1187,5,FALSE)</f>
        <v>45468</v>
      </c>
      <c r="D111" s="14">
        <f>VLOOKUP(A111,Ποσότητα!$A$2:$J$1184,6,FALSE)</f>
        <v>5</v>
      </c>
      <c r="E111" s="5" t="s">
        <v>2497</v>
      </c>
      <c r="F111" s="14">
        <f>VLOOKUP(A111,Μητρώο!$A$2:$C$1187,3)</f>
        <v>10</v>
      </c>
      <c r="G111" s="26">
        <v>80.91</v>
      </c>
      <c r="H111" s="26">
        <v>4.08</v>
      </c>
      <c r="I111" s="23">
        <v>76.83</v>
      </c>
      <c r="J111" s="14"/>
      <c r="K111" s="14" t="s">
        <v>2369</v>
      </c>
      <c r="L111" s="14" t="s">
        <v>11</v>
      </c>
    </row>
    <row r="112" spans="1:12" ht="13.2" x14ac:dyDescent="0.25">
      <c r="A112" s="7" t="s">
        <v>154</v>
      </c>
      <c r="B112" s="14" t="s">
        <v>1304</v>
      </c>
      <c r="C112" s="22">
        <f>VLOOKUP(A112,Μητρώο!$A$2:$E$1187,5,FALSE)</f>
        <v>45468</v>
      </c>
      <c r="D112" s="14">
        <f>VLOOKUP(A112,Ποσότητα!$A$2:$J$1184,6,FALSE)</f>
        <v>3</v>
      </c>
      <c r="E112" s="5" t="s">
        <v>2497</v>
      </c>
      <c r="F112" s="14">
        <f>VLOOKUP(A112,Μητρώο!$A$2:$C$1187,3)</f>
        <v>10</v>
      </c>
      <c r="G112" s="26">
        <v>67.739999999999995</v>
      </c>
      <c r="H112" s="26">
        <v>3.41</v>
      </c>
      <c r="I112" s="23">
        <v>64.33</v>
      </c>
      <c r="J112" s="14"/>
      <c r="K112" s="14" t="s">
        <v>2369</v>
      </c>
      <c r="L112" s="14" t="s">
        <v>11</v>
      </c>
    </row>
    <row r="113" spans="1:12" ht="13.2" x14ac:dyDescent="0.25">
      <c r="A113" s="7" t="s">
        <v>155</v>
      </c>
      <c r="B113" s="14" t="s">
        <v>1305</v>
      </c>
      <c r="C113" s="22">
        <f>VLOOKUP(A113,Μητρώο!$A$2:$E$1187,5,FALSE)</f>
        <v>45468</v>
      </c>
      <c r="D113" s="14">
        <f>VLOOKUP(A113,Ποσότητα!$A$2:$J$1184,6,FALSE)</f>
        <v>1</v>
      </c>
      <c r="E113" s="5" t="s">
        <v>2497</v>
      </c>
      <c r="F113" s="14">
        <f>VLOOKUP(A113,Μητρώο!$A$2:$C$1187,3)</f>
        <v>10</v>
      </c>
      <c r="G113" s="26">
        <v>50.53</v>
      </c>
      <c r="H113" s="26">
        <v>2.5499999999999998</v>
      </c>
      <c r="I113" s="23">
        <v>47.98</v>
      </c>
      <c r="J113" s="14"/>
      <c r="K113" s="14" t="s">
        <v>2369</v>
      </c>
      <c r="L113" s="14" t="s">
        <v>11</v>
      </c>
    </row>
    <row r="114" spans="1:12" ht="13.2" x14ac:dyDescent="0.25">
      <c r="A114" s="7" t="s">
        <v>156</v>
      </c>
      <c r="B114" s="14" t="s">
        <v>1306</v>
      </c>
      <c r="C114" s="22">
        <f>VLOOKUP(A114,Μητρώο!$A$2:$E$1187,5,FALSE)</f>
        <v>45468</v>
      </c>
      <c r="D114" s="14">
        <f>VLOOKUP(A114,Ποσότητα!$A$2:$J$1184,6,FALSE)</f>
        <v>1</v>
      </c>
      <c r="E114" s="5" t="s">
        <v>2497</v>
      </c>
      <c r="F114" s="14">
        <f>VLOOKUP(A114,Μητρώο!$A$2:$C$1187,3)</f>
        <v>10</v>
      </c>
      <c r="G114" s="26">
        <v>44.15</v>
      </c>
      <c r="H114" s="26">
        <v>2.23</v>
      </c>
      <c r="I114" s="23">
        <v>41.92</v>
      </c>
      <c r="J114" s="14"/>
      <c r="K114" s="14" t="s">
        <v>2369</v>
      </c>
      <c r="L114" s="14" t="s">
        <v>11</v>
      </c>
    </row>
    <row r="115" spans="1:12" ht="13.2" x14ac:dyDescent="0.25">
      <c r="A115" s="7" t="s">
        <v>157</v>
      </c>
      <c r="B115" s="14" t="s">
        <v>1307</v>
      </c>
      <c r="C115" s="22">
        <f>VLOOKUP(A115,Μητρώο!$A$2:$E$1187,5,FALSE)</f>
        <v>45468</v>
      </c>
      <c r="D115" s="14">
        <f>VLOOKUP(A115,Ποσότητα!$A$2:$J$1184,6,FALSE)</f>
        <v>2</v>
      </c>
      <c r="E115" s="5" t="s">
        <v>2497</v>
      </c>
      <c r="F115" s="14">
        <f>VLOOKUP(A115,Μητρώο!$A$2:$C$1187,3)</f>
        <v>10</v>
      </c>
      <c r="G115" s="26">
        <v>4.6100000000000003</v>
      </c>
      <c r="H115" s="26">
        <v>0.23</v>
      </c>
      <c r="I115" s="23">
        <v>4.38</v>
      </c>
      <c r="J115" s="14"/>
      <c r="K115" s="14" t="s">
        <v>2369</v>
      </c>
      <c r="L115" s="14" t="s">
        <v>11</v>
      </c>
    </row>
    <row r="116" spans="1:12" ht="13.2" x14ac:dyDescent="0.25">
      <c r="A116" s="7" t="s">
        <v>158</v>
      </c>
      <c r="B116" s="14" t="s">
        <v>1308</v>
      </c>
      <c r="C116" s="22">
        <f>VLOOKUP(A116,Μητρώο!$A$2:$E$1187,5,FALSE)</f>
        <v>45468</v>
      </c>
      <c r="D116" s="14">
        <f>VLOOKUP(A116,Ποσότητα!$A$2:$J$1184,6,FALSE)</f>
        <v>1</v>
      </c>
      <c r="E116" s="5" t="s">
        <v>2497</v>
      </c>
      <c r="F116" s="14">
        <f>VLOOKUP(A116,Μητρώο!$A$2:$C$1187,3)</f>
        <v>10</v>
      </c>
      <c r="G116" s="26">
        <v>23.84</v>
      </c>
      <c r="H116" s="26">
        <v>1.2</v>
      </c>
      <c r="I116" s="23">
        <v>22.64</v>
      </c>
      <c r="J116" s="14"/>
      <c r="K116" s="14" t="s">
        <v>2369</v>
      </c>
      <c r="L116" s="14" t="s">
        <v>11</v>
      </c>
    </row>
    <row r="117" spans="1:12" ht="13.2" x14ac:dyDescent="0.25">
      <c r="A117" s="7" t="s">
        <v>159</v>
      </c>
      <c r="B117" s="14" t="s">
        <v>1309</v>
      </c>
      <c r="C117" s="22">
        <f>VLOOKUP(A117,Μητρώο!$A$2:$E$1187,5,FALSE)</f>
        <v>45468</v>
      </c>
      <c r="D117" s="14">
        <f>VLOOKUP(A117,Ποσότητα!$A$2:$J$1184,6,FALSE)</f>
        <v>1</v>
      </c>
      <c r="E117" s="5" t="s">
        <v>2497</v>
      </c>
      <c r="F117" s="14">
        <f>VLOOKUP(A117,Μητρώο!$A$2:$C$1187,3)</f>
        <v>10</v>
      </c>
      <c r="G117" s="26">
        <v>15.44</v>
      </c>
      <c r="H117" s="26">
        <v>0.78</v>
      </c>
      <c r="I117" s="23">
        <v>14.66</v>
      </c>
      <c r="J117" s="14"/>
      <c r="K117" s="14" t="s">
        <v>2369</v>
      </c>
      <c r="L117" s="14" t="s">
        <v>11</v>
      </c>
    </row>
    <row r="118" spans="1:12" ht="13.2" x14ac:dyDescent="0.25">
      <c r="A118" s="7" t="s">
        <v>160</v>
      </c>
      <c r="B118" s="14" t="s">
        <v>1310</v>
      </c>
      <c r="C118" s="22">
        <f>VLOOKUP(A118,Μητρώο!$A$2:$E$1187,5,FALSE)</f>
        <v>45468</v>
      </c>
      <c r="D118" s="14">
        <f>VLOOKUP(A118,Ποσότητα!$A$2:$J$1184,6,FALSE)</f>
        <v>1</v>
      </c>
      <c r="E118" s="5" t="s">
        <v>2497</v>
      </c>
      <c r="F118" s="14">
        <f>VLOOKUP(A118,Μητρώο!$A$2:$C$1187,3)</f>
        <v>10</v>
      </c>
      <c r="G118" s="26">
        <v>16.07</v>
      </c>
      <c r="H118" s="26">
        <v>0.81</v>
      </c>
      <c r="I118" s="23">
        <v>15.26</v>
      </c>
      <c r="J118" s="14"/>
      <c r="K118" s="14" t="s">
        <v>2369</v>
      </c>
      <c r="L118" s="14" t="s">
        <v>11</v>
      </c>
    </row>
    <row r="119" spans="1:12" ht="13.2" x14ac:dyDescent="0.25">
      <c r="A119" s="7" t="s">
        <v>161</v>
      </c>
      <c r="B119" s="14" t="s">
        <v>1311</v>
      </c>
      <c r="C119" s="22">
        <f>VLOOKUP(A119,Μητρώο!$A$2:$E$1187,5,FALSE)</f>
        <v>45468</v>
      </c>
      <c r="D119" s="14">
        <f>VLOOKUP(A119,Ποσότητα!$A$2:$J$1184,6,FALSE)</f>
        <v>1</v>
      </c>
      <c r="E119" s="5" t="s">
        <v>2497</v>
      </c>
      <c r="F119" s="14">
        <f>VLOOKUP(A119,Μητρώο!$A$2:$C$1187,3)</f>
        <v>10</v>
      </c>
      <c r="G119" s="26">
        <v>0.86</v>
      </c>
      <c r="H119" s="26">
        <v>0.04</v>
      </c>
      <c r="I119" s="23">
        <v>0.82</v>
      </c>
      <c r="J119" s="14"/>
      <c r="K119" s="14" t="s">
        <v>2369</v>
      </c>
      <c r="L119" s="14" t="s">
        <v>11</v>
      </c>
    </row>
    <row r="120" spans="1:12" ht="13.2" x14ac:dyDescent="0.25">
      <c r="A120" s="7" t="s">
        <v>162</v>
      </c>
      <c r="B120" s="14" t="s">
        <v>1312</v>
      </c>
      <c r="C120" s="22">
        <f>VLOOKUP(A120,Μητρώο!$A$2:$E$1187,5,FALSE)</f>
        <v>45468</v>
      </c>
      <c r="D120" s="14">
        <f>VLOOKUP(A120,Ποσότητα!$A$2:$J$1184,6,FALSE)</f>
        <v>4</v>
      </c>
      <c r="E120" s="5" t="s">
        <v>2497</v>
      </c>
      <c r="F120" s="14">
        <f>VLOOKUP(A120,Μητρώο!$A$2:$C$1187,3)</f>
        <v>10</v>
      </c>
      <c r="G120" s="26">
        <v>11.38</v>
      </c>
      <c r="H120" s="26">
        <v>0.56999999999999995</v>
      </c>
      <c r="I120" s="23">
        <v>10.81</v>
      </c>
      <c r="J120" s="14"/>
      <c r="K120" s="14" t="s">
        <v>2369</v>
      </c>
      <c r="L120" s="14" t="s">
        <v>11</v>
      </c>
    </row>
    <row r="121" spans="1:12" ht="13.2" x14ac:dyDescent="0.25">
      <c r="A121" s="7" t="s">
        <v>163</v>
      </c>
      <c r="B121" s="14" t="s">
        <v>1313</v>
      </c>
      <c r="C121" s="22">
        <f>VLOOKUP(A121,Μητρώο!$A$2:$E$1187,5,FALSE)</f>
        <v>45468</v>
      </c>
      <c r="D121" s="14">
        <f>VLOOKUP(A121,Ποσότητα!$A$2:$J$1184,6,FALSE)</f>
        <v>3</v>
      </c>
      <c r="E121" s="5" t="s">
        <v>2497</v>
      </c>
      <c r="F121" s="14">
        <f>VLOOKUP(A121,Μητρώο!$A$2:$C$1187,3)</f>
        <v>10</v>
      </c>
      <c r="G121" s="26">
        <v>5.0999999999999996</v>
      </c>
      <c r="H121" s="26">
        <v>0.26</v>
      </c>
      <c r="I121" s="23">
        <v>4.84</v>
      </c>
      <c r="J121" s="14"/>
      <c r="K121" s="14" t="s">
        <v>2369</v>
      </c>
      <c r="L121" s="14" t="s">
        <v>11</v>
      </c>
    </row>
    <row r="122" spans="1:12" ht="13.2" x14ac:dyDescent="0.25">
      <c r="A122" s="7" t="s">
        <v>164</v>
      </c>
      <c r="B122" s="14" t="s">
        <v>1314</v>
      </c>
      <c r="C122" s="22">
        <f>VLOOKUP(A122,Μητρώο!$A$2:$E$1187,5,FALSE)</f>
        <v>45468</v>
      </c>
      <c r="D122" s="14">
        <f>VLOOKUP(A122,Ποσότητα!$A$2:$J$1184,6,FALSE)</f>
        <v>3</v>
      </c>
      <c r="E122" s="5" t="s">
        <v>2497</v>
      </c>
      <c r="F122" s="14">
        <f>VLOOKUP(A122,Μητρώο!$A$2:$C$1187,3)</f>
        <v>10</v>
      </c>
      <c r="G122" s="26">
        <v>2.67</v>
      </c>
      <c r="H122" s="26">
        <v>0.13</v>
      </c>
      <c r="I122" s="23">
        <v>2.54</v>
      </c>
      <c r="J122" s="14"/>
      <c r="K122" s="14" t="s">
        <v>2369</v>
      </c>
      <c r="L122" s="14" t="s">
        <v>11</v>
      </c>
    </row>
    <row r="123" spans="1:12" ht="13.2" x14ac:dyDescent="0.25">
      <c r="A123" s="7" t="s">
        <v>165</v>
      </c>
      <c r="B123" s="14" t="s">
        <v>1315</v>
      </c>
      <c r="C123" s="22">
        <f>VLOOKUP(A123,Μητρώο!$A$2:$E$1187,5,FALSE)</f>
        <v>45468</v>
      </c>
      <c r="D123" s="14">
        <f>VLOOKUP(A123,Ποσότητα!$A$2:$J$1184,6,FALSE)</f>
        <v>1</v>
      </c>
      <c r="E123" s="5" t="s">
        <v>2497</v>
      </c>
      <c r="F123" s="14">
        <f>VLOOKUP(A123,Μητρώο!$A$2:$C$1187,3)</f>
        <v>10</v>
      </c>
      <c r="G123" s="26">
        <v>29.79</v>
      </c>
      <c r="H123" s="26">
        <v>1.5</v>
      </c>
      <c r="I123" s="23">
        <v>28.29</v>
      </c>
      <c r="J123" s="14"/>
      <c r="K123" s="14" t="s">
        <v>2369</v>
      </c>
      <c r="L123" s="14" t="s">
        <v>11</v>
      </c>
    </row>
    <row r="124" spans="1:12" ht="13.2" x14ac:dyDescent="0.25">
      <c r="A124" s="7" t="s">
        <v>166</v>
      </c>
      <c r="B124" s="14" t="s">
        <v>1316</v>
      </c>
      <c r="C124" s="22">
        <f>VLOOKUP(A124,Μητρώο!$A$2:$E$1187,5,FALSE)</f>
        <v>45468</v>
      </c>
      <c r="D124" s="14">
        <f>VLOOKUP(A124,Ποσότητα!$A$2:$J$1184,6,FALSE)</f>
        <v>3</v>
      </c>
      <c r="E124" s="5" t="s">
        <v>2497</v>
      </c>
      <c r="F124" s="14">
        <f>VLOOKUP(A124,Μητρώο!$A$2:$C$1187,3)</f>
        <v>10</v>
      </c>
      <c r="G124" s="26">
        <v>18.309999999999999</v>
      </c>
      <c r="H124" s="26">
        <v>0.92</v>
      </c>
      <c r="I124" s="23">
        <v>17.39</v>
      </c>
      <c r="J124" s="14"/>
      <c r="K124" s="14" t="s">
        <v>2369</v>
      </c>
      <c r="L124" s="14" t="s">
        <v>11</v>
      </c>
    </row>
    <row r="125" spans="1:12" ht="13.2" x14ac:dyDescent="0.25">
      <c r="A125" s="7" t="s">
        <v>167</v>
      </c>
      <c r="B125" s="14" t="s">
        <v>1317</v>
      </c>
      <c r="C125" s="22">
        <f>VLOOKUP(A125,Μητρώο!$A$2:$E$1187,5,FALSE)</f>
        <v>45468</v>
      </c>
      <c r="D125" s="14">
        <f>VLOOKUP(A125,Ποσότητα!$A$2:$J$1184,6,FALSE)</f>
        <v>2</v>
      </c>
      <c r="E125" s="5" t="s">
        <v>2497</v>
      </c>
      <c r="F125" s="14">
        <f>VLOOKUP(A125,Μητρώο!$A$2:$C$1187,3)</f>
        <v>10</v>
      </c>
      <c r="G125" s="26">
        <v>11.63</v>
      </c>
      <c r="H125" s="26">
        <v>0.59</v>
      </c>
      <c r="I125" s="23">
        <v>11.04</v>
      </c>
      <c r="J125" s="14"/>
      <c r="K125" s="14" t="s">
        <v>2369</v>
      </c>
      <c r="L125" s="14" t="s">
        <v>11</v>
      </c>
    </row>
    <row r="126" spans="1:12" ht="13.2" x14ac:dyDescent="0.25">
      <c r="A126" s="7" t="s">
        <v>168</v>
      </c>
      <c r="B126" s="14" t="s">
        <v>1318</v>
      </c>
      <c r="C126" s="22">
        <f>VLOOKUP(A126,Μητρώο!$A$2:$E$1187,5,FALSE)</f>
        <v>45468</v>
      </c>
      <c r="D126" s="14">
        <f>VLOOKUP(A126,Ποσότητα!$A$2:$J$1184,6,FALSE)</f>
        <v>2</v>
      </c>
      <c r="E126" s="5" t="s">
        <v>2497</v>
      </c>
      <c r="F126" s="14">
        <f>VLOOKUP(A126,Μητρώο!$A$2:$C$1187,3)</f>
        <v>10</v>
      </c>
      <c r="G126" s="26">
        <v>9.5500000000000007</v>
      </c>
      <c r="H126" s="26">
        <v>0.48</v>
      </c>
      <c r="I126" s="23">
        <v>9.07</v>
      </c>
      <c r="J126" s="14"/>
      <c r="K126" s="14" t="s">
        <v>2369</v>
      </c>
      <c r="L126" s="14" t="s">
        <v>11</v>
      </c>
    </row>
    <row r="127" spans="1:12" ht="13.2" x14ac:dyDescent="0.25">
      <c r="A127" s="7" t="s">
        <v>169</v>
      </c>
      <c r="B127" s="14" t="s">
        <v>1319</v>
      </c>
      <c r="C127" s="22">
        <f>VLOOKUP(A127,Μητρώο!$A$2:$E$1187,5,FALSE)</f>
        <v>45468</v>
      </c>
      <c r="D127" s="14">
        <f>VLOOKUP(A127,Ποσότητα!$A$2:$J$1184,6,FALSE)</f>
        <v>4</v>
      </c>
      <c r="E127" s="5" t="s">
        <v>2497</v>
      </c>
      <c r="F127" s="14">
        <f>VLOOKUP(A127,Μητρώο!$A$2:$C$1187,3)</f>
        <v>10</v>
      </c>
      <c r="G127" s="26">
        <v>3.17</v>
      </c>
      <c r="H127" s="26">
        <v>0.16</v>
      </c>
      <c r="I127" s="23">
        <v>3.01</v>
      </c>
      <c r="J127" s="14"/>
      <c r="K127" s="14" t="s">
        <v>2369</v>
      </c>
      <c r="L127" s="14" t="s">
        <v>11</v>
      </c>
    </row>
    <row r="128" spans="1:12" ht="13.2" x14ac:dyDescent="0.25">
      <c r="A128" s="7" t="s">
        <v>170</v>
      </c>
      <c r="B128" s="14" t="s">
        <v>1320</v>
      </c>
      <c r="C128" s="22">
        <f>VLOOKUP(A128,Μητρώο!$A$2:$E$1187,5,FALSE)</f>
        <v>45468</v>
      </c>
      <c r="D128" s="14">
        <f>VLOOKUP(A128,Ποσότητα!$A$2:$J$1184,6,FALSE)</f>
        <v>2</v>
      </c>
      <c r="E128" s="5" t="s">
        <v>2497</v>
      </c>
      <c r="F128" s="14">
        <f>VLOOKUP(A128,Μητρώο!$A$2:$C$1187,3)</f>
        <v>10</v>
      </c>
      <c r="G128" s="26">
        <v>2.38</v>
      </c>
      <c r="H128" s="26">
        <v>0.12</v>
      </c>
      <c r="I128" s="23">
        <v>2.2599999999999998</v>
      </c>
      <c r="J128" s="14"/>
      <c r="K128" s="14" t="s">
        <v>2369</v>
      </c>
      <c r="L128" s="14" t="s">
        <v>11</v>
      </c>
    </row>
    <row r="129" spans="1:12" ht="13.2" x14ac:dyDescent="0.25">
      <c r="A129" s="7" t="s">
        <v>171</v>
      </c>
      <c r="B129" s="14" t="s">
        <v>1321</v>
      </c>
      <c r="C129" s="22">
        <f>VLOOKUP(A129,Μητρώο!$A$2:$E$1187,5,FALSE)</f>
        <v>45468</v>
      </c>
      <c r="D129" s="14">
        <f>VLOOKUP(A129,Ποσότητα!$A$2:$J$1184,6,FALSE)</f>
        <v>3</v>
      </c>
      <c r="E129" s="5" t="s">
        <v>2497</v>
      </c>
      <c r="F129" s="14">
        <f>VLOOKUP(A129,Μητρώο!$A$2:$C$1187,3)</f>
        <v>10</v>
      </c>
      <c r="G129" s="26">
        <v>20.25</v>
      </c>
      <c r="H129" s="26">
        <v>1.02</v>
      </c>
      <c r="I129" s="23">
        <v>19.23</v>
      </c>
      <c r="J129" s="14"/>
      <c r="K129" s="14" t="s">
        <v>2369</v>
      </c>
      <c r="L129" s="14" t="s">
        <v>11</v>
      </c>
    </row>
    <row r="130" spans="1:12" ht="13.2" x14ac:dyDescent="0.25">
      <c r="A130" s="7" t="s">
        <v>172</v>
      </c>
      <c r="B130" s="14" t="s">
        <v>1322</v>
      </c>
      <c r="C130" s="22">
        <f>VLOOKUP(A130,Μητρώο!$A$2:$E$1187,5,FALSE)</f>
        <v>45468</v>
      </c>
      <c r="D130" s="14">
        <f>VLOOKUP(A130,Ποσότητα!$A$2:$J$1184,6,FALSE)</f>
        <v>3</v>
      </c>
      <c r="E130" s="5" t="s">
        <v>2497</v>
      </c>
      <c r="F130" s="14">
        <f>VLOOKUP(A130,Μητρώο!$A$2:$C$1187,3)</f>
        <v>10</v>
      </c>
      <c r="G130" s="26">
        <v>9.99</v>
      </c>
      <c r="H130" s="26">
        <v>0.5</v>
      </c>
      <c r="I130" s="23">
        <v>9.49</v>
      </c>
      <c r="J130" s="14"/>
      <c r="K130" s="14" t="s">
        <v>2369</v>
      </c>
      <c r="L130" s="14" t="s">
        <v>11</v>
      </c>
    </row>
    <row r="131" spans="1:12" ht="13.2" x14ac:dyDescent="0.25">
      <c r="A131" s="7" t="s">
        <v>173</v>
      </c>
      <c r="B131" s="14" t="s">
        <v>1323</v>
      </c>
      <c r="C131" s="22">
        <f>VLOOKUP(A131,Μητρώο!$A$2:$E$1187,5,FALSE)</f>
        <v>45468</v>
      </c>
      <c r="D131" s="14">
        <f>VLOOKUP(A131,Ποσότητα!$A$2:$J$1184,6,FALSE)</f>
        <v>3</v>
      </c>
      <c r="E131" s="5" t="s">
        <v>2497</v>
      </c>
      <c r="F131" s="14">
        <f>VLOOKUP(A131,Μητρώο!$A$2:$C$1187,3)</f>
        <v>10</v>
      </c>
      <c r="G131" s="26">
        <v>3.7</v>
      </c>
      <c r="H131" s="26">
        <v>0.19</v>
      </c>
      <c r="I131" s="23">
        <v>3.51</v>
      </c>
      <c r="J131" s="14"/>
      <c r="K131" s="14" t="s">
        <v>2369</v>
      </c>
      <c r="L131" s="14" t="s">
        <v>11</v>
      </c>
    </row>
    <row r="132" spans="1:12" ht="13.2" x14ac:dyDescent="0.25">
      <c r="A132" s="7" t="s">
        <v>174</v>
      </c>
      <c r="B132" s="14" t="s">
        <v>1324</v>
      </c>
      <c r="C132" s="22">
        <f>VLOOKUP(A132,Μητρώο!$A$2:$E$1187,5,FALSE)</f>
        <v>45468</v>
      </c>
      <c r="D132" s="14">
        <f>VLOOKUP(A132,Ποσότητα!$A$2:$J$1184,6,FALSE)</f>
        <v>6</v>
      </c>
      <c r="E132" s="5" t="s">
        <v>2497</v>
      </c>
      <c r="F132" s="14">
        <f>VLOOKUP(A132,Μητρώο!$A$2:$C$1187,3)</f>
        <v>10</v>
      </c>
      <c r="G132" s="26">
        <v>7.13</v>
      </c>
      <c r="H132" s="26">
        <v>0.36</v>
      </c>
      <c r="I132" s="23">
        <v>6.77</v>
      </c>
      <c r="J132" s="14"/>
      <c r="K132" s="14" t="s">
        <v>2369</v>
      </c>
      <c r="L132" s="14" t="s">
        <v>11</v>
      </c>
    </row>
    <row r="133" spans="1:12" ht="13.2" x14ac:dyDescent="0.25">
      <c r="A133" s="7" t="s">
        <v>175</v>
      </c>
      <c r="B133" s="14" t="s">
        <v>1325</v>
      </c>
      <c r="C133" s="22">
        <f>VLOOKUP(A133,Μητρώο!$A$2:$E$1187,5,FALSE)</f>
        <v>45468</v>
      </c>
      <c r="D133" s="14">
        <f>VLOOKUP(A133,Ποσότητα!$A$2:$J$1184,6,FALSE)</f>
        <v>6</v>
      </c>
      <c r="E133" s="5" t="s">
        <v>2497</v>
      </c>
      <c r="F133" s="14">
        <f>VLOOKUP(A133,Μητρώο!$A$2:$C$1187,3)</f>
        <v>10</v>
      </c>
      <c r="G133" s="26">
        <v>6.16</v>
      </c>
      <c r="H133" s="26">
        <v>0.31</v>
      </c>
      <c r="I133" s="23">
        <v>5.85</v>
      </c>
      <c r="J133" s="14"/>
      <c r="K133" s="14" t="s">
        <v>2369</v>
      </c>
      <c r="L133" s="14" t="s">
        <v>11</v>
      </c>
    </row>
    <row r="134" spans="1:12" ht="13.2" x14ac:dyDescent="0.25">
      <c r="A134" s="7" t="s">
        <v>176</v>
      </c>
      <c r="B134" s="14" t="s">
        <v>1326</v>
      </c>
      <c r="C134" s="22">
        <f>VLOOKUP(A134,Μητρώο!$A$2:$E$1187,5,FALSE)</f>
        <v>45468</v>
      </c>
      <c r="D134" s="14">
        <f>VLOOKUP(A134,Ποσότητα!$A$2:$J$1184,6,FALSE)</f>
        <v>2</v>
      </c>
      <c r="E134" s="5" t="s">
        <v>2497</v>
      </c>
      <c r="F134" s="14">
        <f>VLOOKUP(A134,Μητρώο!$A$2:$C$1187,3)</f>
        <v>10</v>
      </c>
      <c r="G134" s="26">
        <v>48.67</v>
      </c>
      <c r="H134" s="26">
        <v>2.4500000000000002</v>
      </c>
      <c r="I134" s="23">
        <v>46.22</v>
      </c>
      <c r="J134" s="14"/>
      <c r="K134" s="14" t="s">
        <v>2369</v>
      </c>
      <c r="L134" s="14" t="s">
        <v>11</v>
      </c>
    </row>
    <row r="135" spans="1:12" ht="13.2" x14ac:dyDescent="0.25">
      <c r="A135" s="7" t="s">
        <v>177</v>
      </c>
      <c r="B135" s="14" t="s">
        <v>1327</v>
      </c>
      <c r="C135" s="22">
        <f>VLOOKUP(A135,Μητρώο!$A$2:$E$1187,5,FALSE)</f>
        <v>45468</v>
      </c>
      <c r="D135" s="14">
        <f>VLOOKUP(A135,Ποσότητα!$A$2:$J$1184,6,FALSE)</f>
        <v>2</v>
      </c>
      <c r="E135" s="5" t="s">
        <v>2497</v>
      </c>
      <c r="F135" s="14">
        <f>VLOOKUP(A135,Μητρώο!$A$2:$C$1187,3)</f>
        <v>10</v>
      </c>
      <c r="G135" s="26">
        <v>12.06</v>
      </c>
      <c r="H135" s="26">
        <v>0.61</v>
      </c>
      <c r="I135" s="23">
        <v>11.45</v>
      </c>
      <c r="J135" s="14"/>
      <c r="K135" s="14" t="s">
        <v>2369</v>
      </c>
      <c r="L135" s="14" t="s">
        <v>11</v>
      </c>
    </row>
    <row r="136" spans="1:12" ht="13.2" x14ac:dyDescent="0.25">
      <c r="A136" s="7" t="s">
        <v>178</v>
      </c>
      <c r="B136" s="14" t="s">
        <v>1328</v>
      </c>
      <c r="C136" s="22">
        <f>VLOOKUP(A136,Μητρώο!$A$2:$E$1187,5,FALSE)</f>
        <v>45468</v>
      </c>
      <c r="D136" s="14">
        <f>VLOOKUP(A136,Ποσότητα!$A$2:$J$1184,6,FALSE)</f>
        <v>3</v>
      </c>
      <c r="E136" s="5" t="s">
        <v>2497</v>
      </c>
      <c r="F136" s="14">
        <f>VLOOKUP(A136,Μητρώο!$A$2:$C$1187,3)</f>
        <v>10</v>
      </c>
      <c r="G136" s="26">
        <v>7.32</v>
      </c>
      <c r="H136" s="26">
        <v>0.37</v>
      </c>
      <c r="I136" s="23">
        <v>6.95</v>
      </c>
      <c r="J136" s="14"/>
      <c r="K136" s="14" t="s">
        <v>2369</v>
      </c>
      <c r="L136" s="14" t="s">
        <v>11</v>
      </c>
    </row>
    <row r="137" spans="1:12" ht="13.2" x14ac:dyDescent="0.25">
      <c r="A137" s="7" t="s">
        <v>179</v>
      </c>
      <c r="B137" s="14" t="s">
        <v>1329</v>
      </c>
      <c r="C137" s="22">
        <f>VLOOKUP(A137,Μητρώο!$A$2:$E$1187,5,FALSE)</f>
        <v>45468</v>
      </c>
      <c r="D137" s="14">
        <f>VLOOKUP(A137,Ποσότητα!$A$2:$J$1184,6,FALSE)</f>
        <v>1</v>
      </c>
      <c r="E137" s="5" t="s">
        <v>2497</v>
      </c>
      <c r="F137" s="14">
        <f>VLOOKUP(A137,Μητρώο!$A$2:$C$1187,3)</f>
        <v>10</v>
      </c>
      <c r="G137" s="26">
        <v>1.67</v>
      </c>
      <c r="H137" s="26">
        <v>0.08</v>
      </c>
      <c r="I137" s="23">
        <v>1.59</v>
      </c>
      <c r="J137" s="14"/>
      <c r="K137" s="14" t="s">
        <v>2369</v>
      </c>
      <c r="L137" s="14" t="s">
        <v>11</v>
      </c>
    </row>
    <row r="138" spans="1:12" ht="13.2" x14ac:dyDescent="0.25">
      <c r="A138" s="7" t="s">
        <v>180</v>
      </c>
      <c r="B138" s="14" t="s">
        <v>1330</v>
      </c>
      <c r="C138" s="22">
        <f>VLOOKUP(A138,Μητρώο!$A$2:$E$1187,5,FALSE)</f>
        <v>45468</v>
      </c>
      <c r="D138" s="14">
        <f>VLOOKUP(A138,Ποσότητα!$A$2:$J$1184,6,FALSE)</f>
        <v>3</v>
      </c>
      <c r="E138" s="5" t="s">
        <v>2497</v>
      </c>
      <c r="F138" s="14">
        <f>VLOOKUP(A138,Μητρώο!$A$2:$C$1187,3)</f>
        <v>10</v>
      </c>
      <c r="G138" s="26">
        <v>12.26</v>
      </c>
      <c r="H138" s="26">
        <v>0.62</v>
      </c>
      <c r="I138" s="23">
        <v>11.64</v>
      </c>
      <c r="J138" s="14"/>
      <c r="K138" s="14" t="s">
        <v>2369</v>
      </c>
      <c r="L138" s="14" t="s">
        <v>11</v>
      </c>
    </row>
    <row r="139" spans="1:12" ht="13.2" x14ac:dyDescent="0.25">
      <c r="A139" s="7" t="s">
        <v>181</v>
      </c>
      <c r="B139" s="14" t="s">
        <v>1331</v>
      </c>
      <c r="C139" s="22">
        <f>VLOOKUP(A139,Μητρώο!$A$2:$E$1187,5,FALSE)</f>
        <v>45468</v>
      </c>
      <c r="D139" s="14">
        <f>VLOOKUP(A139,Ποσότητα!$A$2:$J$1184,6,FALSE)</f>
        <v>1</v>
      </c>
      <c r="E139" s="5" t="s">
        <v>2497</v>
      </c>
      <c r="F139" s="14">
        <f>VLOOKUP(A139,Μητρώο!$A$2:$C$1187,3)</f>
        <v>10</v>
      </c>
      <c r="G139" s="26">
        <v>9.48</v>
      </c>
      <c r="H139" s="26">
        <v>0.48</v>
      </c>
      <c r="I139" s="23">
        <v>9</v>
      </c>
      <c r="J139" s="14"/>
      <c r="K139" s="14" t="s">
        <v>2369</v>
      </c>
      <c r="L139" s="14" t="s">
        <v>11</v>
      </c>
    </row>
    <row r="140" spans="1:12" ht="13.2" x14ac:dyDescent="0.25">
      <c r="A140" s="7" t="s">
        <v>182</v>
      </c>
      <c r="B140" s="14" t="s">
        <v>1332</v>
      </c>
      <c r="C140" s="22">
        <f>VLOOKUP(A140,Μητρώο!$A$2:$E$1187,5,FALSE)</f>
        <v>45468</v>
      </c>
      <c r="D140" s="14">
        <f>VLOOKUP(A140,Ποσότητα!$A$2:$J$1184,6,FALSE)</f>
        <v>1</v>
      </c>
      <c r="E140" s="5" t="s">
        <v>2497</v>
      </c>
      <c r="F140" s="14">
        <f>VLOOKUP(A140,Μητρώο!$A$2:$C$1187,3)</f>
        <v>10</v>
      </c>
      <c r="G140" s="26">
        <v>10.76</v>
      </c>
      <c r="H140" s="26">
        <v>0.54</v>
      </c>
      <c r="I140" s="23">
        <v>10.220000000000001</v>
      </c>
      <c r="J140" s="14"/>
      <c r="K140" s="14" t="s">
        <v>2369</v>
      </c>
      <c r="L140" s="14" t="s">
        <v>11</v>
      </c>
    </row>
    <row r="141" spans="1:12" ht="13.2" x14ac:dyDescent="0.25">
      <c r="A141" s="7" t="s">
        <v>183</v>
      </c>
      <c r="B141" s="14" t="s">
        <v>1333</v>
      </c>
      <c r="C141" s="22">
        <f>VLOOKUP(A141,Μητρώο!$A$2:$E$1187,5,FALSE)</f>
        <v>45468</v>
      </c>
      <c r="D141" s="14">
        <f>VLOOKUP(A141,Ποσότητα!$A$2:$J$1184,6,FALSE)</f>
        <v>2</v>
      </c>
      <c r="E141" s="5" t="s">
        <v>2497</v>
      </c>
      <c r="F141" s="14">
        <f>VLOOKUP(A141,Μητρώο!$A$2:$C$1187,3)</f>
        <v>10</v>
      </c>
      <c r="G141" s="26">
        <v>4.7</v>
      </c>
      <c r="H141" s="26">
        <v>0.24</v>
      </c>
      <c r="I141" s="23">
        <v>4.46</v>
      </c>
      <c r="J141" s="14"/>
      <c r="K141" s="14" t="s">
        <v>2369</v>
      </c>
      <c r="L141" s="14" t="s">
        <v>11</v>
      </c>
    </row>
    <row r="142" spans="1:12" ht="13.2" x14ac:dyDescent="0.25">
      <c r="A142" s="7" t="s">
        <v>184</v>
      </c>
      <c r="B142" s="14" t="s">
        <v>1334</v>
      </c>
      <c r="C142" s="22">
        <f>VLOOKUP(A142,Μητρώο!$A$2:$E$1187,5,FALSE)</f>
        <v>45468</v>
      </c>
      <c r="D142" s="14">
        <f>VLOOKUP(A142,Ποσότητα!$A$2:$J$1184,6,FALSE)</f>
        <v>4</v>
      </c>
      <c r="E142" s="5" t="s">
        <v>2497</v>
      </c>
      <c r="F142" s="14">
        <f>VLOOKUP(A142,Μητρώο!$A$2:$C$1187,3)</f>
        <v>10</v>
      </c>
      <c r="G142" s="26">
        <v>5.22</v>
      </c>
      <c r="H142" s="26">
        <v>0.26</v>
      </c>
      <c r="I142" s="23">
        <v>4.96</v>
      </c>
      <c r="J142" s="14"/>
      <c r="K142" s="14" t="s">
        <v>2369</v>
      </c>
      <c r="L142" s="14" t="s">
        <v>11</v>
      </c>
    </row>
    <row r="143" spans="1:12" ht="13.2" x14ac:dyDescent="0.25">
      <c r="A143" s="7" t="s">
        <v>185</v>
      </c>
      <c r="B143" s="14" t="s">
        <v>1335</v>
      </c>
      <c r="C143" s="22">
        <f>VLOOKUP(A143,Μητρώο!$A$2:$E$1187,5,FALSE)</f>
        <v>45468</v>
      </c>
      <c r="D143" s="14">
        <f>VLOOKUP(A143,Ποσότητα!$A$2:$J$1184,6,FALSE)</f>
        <v>2</v>
      </c>
      <c r="E143" s="5" t="s">
        <v>2497</v>
      </c>
      <c r="F143" s="14">
        <f>VLOOKUP(A143,Μητρώο!$A$2:$C$1187,3)</f>
        <v>10</v>
      </c>
      <c r="G143" s="26">
        <v>2.0499999999999998</v>
      </c>
      <c r="H143" s="26">
        <v>0.1</v>
      </c>
      <c r="I143" s="23">
        <v>1.95</v>
      </c>
      <c r="J143" s="14"/>
      <c r="K143" s="14" t="s">
        <v>2369</v>
      </c>
      <c r="L143" s="14" t="s">
        <v>11</v>
      </c>
    </row>
    <row r="144" spans="1:12" ht="13.2" x14ac:dyDescent="0.25">
      <c r="A144" s="7" t="s">
        <v>186</v>
      </c>
      <c r="B144" s="14" t="s">
        <v>1336</v>
      </c>
      <c r="C144" s="22">
        <f>VLOOKUP(A144,Μητρώο!$A$2:$E$1187,5,FALSE)</f>
        <v>45468</v>
      </c>
      <c r="D144" s="14">
        <f>VLOOKUP(A144,Ποσότητα!$A$2:$J$1184,6,FALSE)</f>
        <v>1</v>
      </c>
      <c r="E144" s="5" t="s">
        <v>2497</v>
      </c>
      <c r="F144" s="14">
        <f>VLOOKUP(A144,Μητρώο!$A$2:$C$1187,3)</f>
        <v>10</v>
      </c>
      <c r="G144" s="26">
        <v>6.53</v>
      </c>
      <c r="H144" s="26">
        <v>0.33</v>
      </c>
      <c r="I144" s="23">
        <v>6.2</v>
      </c>
      <c r="J144" s="14"/>
      <c r="K144" s="14" t="s">
        <v>2369</v>
      </c>
      <c r="L144" s="14" t="s">
        <v>11</v>
      </c>
    </row>
    <row r="145" spans="1:12" ht="13.2" x14ac:dyDescent="0.25">
      <c r="A145" s="7" t="s">
        <v>187</v>
      </c>
      <c r="B145" s="14" t="s">
        <v>1337</v>
      </c>
      <c r="C145" s="22">
        <f>VLOOKUP(A145,Μητρώο!$A$2:$E$1187,5,FALSE)</f>
        <v>45468</v>
      </c>
      <c r="D145" s="14">
        <f>VLOOKUP(A145,Ποσότητα!$A$2:$J$1184,6,FALSE)</f>
        <v>14</v>
      </c>
      <c r="E145" s="5" t="s">
        <v>2497</v>
      </c>
      <c r="F145" s="14">
        <f>VLOOKUP(A145,Μητρώο!$A$2:$C$1187,3)</f>
        <v>10</v>
      </c>
      <c r="G145" s="26">
        <v>12.28</v>
      </c>
      <c r="H145" s="26">
        <v>0.62</v>
      </c>
      <c r="I145" s="23">
        <v>11.66</v>
      </c>
      <c r="J145" s="14"/>
      <c r="K145" s="14" t="s">
        <v>2369</v>
      </c>
      <c r="L145" s="14" t="s">
        <v>11</v>
      </c>
    </row>
    <row r="146" spans="1:12" ht="13.2" x14ac:dyDescent="0.25">
      <c r="A146" s="7" t="s">
        <v>188</v>
      </c>
      <c r="B146" s="14" t="s">
        <v>1338</v>
      </c>
      <c r="C146" s="22">
        <f>VLOOKUP(A146,Μητρώο!$A$2:$E$1187,5,FALSE)</f>
        <v>45468</v>
      </c>
      <c r="D146" s="14">
        <f>VLOOKUP(A146,Ποσότητα!$A$2:$J$1184,6,FALSE)</f>
        <v>14</v>
      </c>
      <c r="E146" s="5" t="s">
        <v>2497</v>
      </c>
      <c r="F146" s="14">
        <f>VLOOKUP(A146,Μητρώο!$A$2:$C$1187,3)</f>
        <v>10</v>
      </c>
      <c r="G146" s="26">
        <v>11.99</v>
      </c>
      <c r="H146" s="26">
        <v>0.6</v>
      </c>
      <c r="I146" s="23">
        <v>11.39</v>
      </c>
      <c r="J146" s="14"/>
      <c r="K146" s="14" t="s">
        <v>2369</v>
      </c>
      <c r="L146" s="14" t="s">
        <v>11</v>
      </c>
    </row>
    <row r="147" spans="1:12" ht="13.2" x14ac:dyDescent="0.25">
      <c r="A147" s="7" t="s">
        <v>189</v>
      </c>
      <c r="B147" s="14" t="s">
        <v>1339</v>
      </c>
      <c r="C147" s="22">
        <f>VLOOKUP(A147,Μητρώο!$A$2:$E$1187,5,FALSE)</f>
        <v>45468</v>
      </c>
      <c r="D147" s="14">
        <f>VLOOKUP(A147,Ποσότητα!$A$2:$J$1184,6,FALSE)</f>
        <v>1</v>
      </c>
      <c r="E147" s="5" t="s">
        <v>2497</v>
      </c>
      <c r="F147" s="14">
        <f>VLOOKUP(A147,Μητρώο!$A$2:$C$1187,3)</f>
        <v>10</v>
      </c>
      <c r="G147" s="26">
        <v>4.97</v>
      </c>
      <c r="H147" s="26">
        <v>0.25</v>
      </c>
      <c r="I147" s="23">
        <v>4.72</v>
      </c>
      <c r="J147" s="14"/>
      <c r="K147" s="14" t="s">
        <v>2369</v>
      </c>
      <c r="L147" s="14" t="s">
        <v>11</v>
      </c>
    </row>
    <row r="148" spans="1:12" ht="13.2" x14ac:dyDescent="0.25">
      <c r="A148" s="7" t="s">
        <v>190</v>
      </c>
      <c r="B148" s="14" t="s">
        <v>1340</v>
      </c>
      <c r="C148" s="22">
        <f>VLOOKUP(A148,Μητρώο!$A$2:$E$1187,5,FALSE)</f>
        <v>45468</v>
      </c>
      <c r="D148" s="14">
        <f>VLOOKUP(A148,Ποσότητα!$A$2:$J$1184,6,FALSE)</f>
        <v>1</v>
      </c>
      <c r="E148" s="5" t="s">
        <v>2497</v>
      </c>
      <c r="F148" s="14">
        <f>VLOOKUP(A148,Μητρώο!$A$2:$C$1187,3)</f>
        <v>10</v>
      </c>
      <c r="G148" s="26">
        <v>4.97</v>
      </c>
      <c r="H148" s="26">
        <v>0.25</v>
      </c>
      <c r="I148" s="23">
        <v>4.72</v>
      </c>
      <c r="J148" s="14"/>
      <c r="K148" s="14" t="s">
        <v>2369</v>
      </c>
      <c r="L148" s="14" t="s">
        <v>11</v>
      </c>
    </row>
    <row r="149" spans="1:12" ht="13.2" x14ac:dyDescent="0.25">
      <c r="A149" s="7" t="s">
        <v>191</v>
      </c>
      <c r="B149" s="14" t="s">
        <v>1341</v>
      </c>
      <c r="C149" s="22">
        <f>VLOOKUP(A149,Μητρώο!$A$2:$E$1187,5,FALSE)</f>
        <v>45468</v>
      </c>
      <c r="D149" s="14">
        <f>VLOOKUP(A149,Ποσότητα!$A$2:$J$1184,6,FALSE)</f>
        <v>2</v>
      </c>
      <c r="E149" s="5" t="s">
        <v>2497</v>
      </c>
      <c r="F149" s="14">
        <f>VLOOKUP(A149,Μητρώο!$A$2:$C$1187,3)</f>
        <v>10</v>
      </c>
      <c r="G149" s="26">
        <v>6.66</v>
      </c>
      <c r="H149" s="26">
        <v>0.34</v>
      </c>
      <c r="I149" s="23">
        <v>6.32</v>
      </c>
      <c r="J149" s="14"/>
      <c r="K149" s="14" t="s">
        <v>2369</v>
      </c>
      <c r="L149" s="14" t="s">
        <v>11</v>
      </c>
    </row>
    <row r="150" spans="1:12" ht="13.2" x14ac:dyDescent="0.25">
      <c r="A150" s="7" t="s">
        <v>192</v>
      </c>
      <c r="B150" s="14" t="s">
        <v>1342</v>
      </c>
      <c r="C150" s="22">
        <f>VLOOKUP(A150,Μητρώο!$A$2:$E$1187,5,FALSE)</f>
        <v>45468</v>
      </c>
      <c r="D150" s="14">
        <f>VLOOKUP(A150,Ποσότητα!$A$2:$J$1184,6,FALSE)</f>
        <v>5</v>
      </c>
      <c r="E150" s="5" t="s">
        <v>2497</v>
      </c>
      <c r="F150" s="14">
        <f>VLOOKUP(A150,Μητρώο!$A$2:$C$1187,3)</f>
        <v>10</v>
      </c>
      <c r="G150" s="26">
        <v>22.23</v>
      </c>
      <c r="H150" s="26">
        <v>3.34</v>
      </c>
      <c r="I150" s="23">
        <v>18.89</v>
      </c>
      <c r="J150" s="14"/>
      <c r="K150" s="14" t="s">
        <v>2369</v>
      </c>
      <c r="L150" s="14" t="s">
        <v>11</v>
      </c>
    </row>
    <row r="151" spans="1:12" ht="13.2" x14ac:dyDescent="0.25">
      <c r="A151" s="7" t="s">
        <v>193</v>
      </c>
      <c r="B151" s="14" t="s">
        <v>1343</v>
      </c>
      <c r="C151" s="22">
        <f>VLOOKUP(A151,Μητρώο!$A$2:$E$1187,5,FALSE)</f>
        <v>45468</v>
      </c>
      <c r="D151" s="14">
        <f>VLOOKUP(A151,Ποσότητα!$A$2:$J$1184,6,FALSE)</f>
        <v>5</v>
      </c>
      <c r="E151" s="5" t="s">
        <v>2497</v>
      </c>
      <c r="F151" s="14">
        <f>VLOOKUP(A151,Μητρώο!$A$2:$C$1187,3)</f>
        <v>10</v>
      </c>
      <c r="G151" s="26">
        <v>13.34</v>
      </c>
      <c r="H151" s="26">
        <v>2</v>
      </c>
      <c r="I151" s="23">
        <v>11.34</v>
      </c>
      <c r="J151" s="14"/>
      <c r="K151" s="14" t="s">
        <v>2369</v>
      </c>
      <c r="L151" s="14" t="s">
        <v>11</v>
      </c>
    </row>
    <row r="152" spans="1:12" ht="13.2" x14ac:dyDescent="0.25">
      <c r="A152" s="7" t="s">
        <v>194</v>
      </c>
      <c r="B152" s="14" t="s">
        <v>1344</v>
      </c>
      <c r="C152" s="22">
        <f>VLOOKUP(A152,Μητρώο!$A$2:$E$1187,5,FALSE)</f>
        <v>45468</v>
      </c>
      <c r="D152" s="14">
        <f>VLOOKUP(A152,Ποσότητα!$A$2:$J$1184,6,FALSE)</f>
        <v>5</v>
      </c>
      <c r="E152" s="5" t="s">
        <v>2497</v>
      </c>
      <c r="F152" s="14">
        <f>VLOOKUP(A152,Μητρώο!$A$2:$C$1187,3)</f>
        <v>10</v>
      </c>
      <c r="G152" s="26">
        <v>13.34</v>
      </c>
      <c r="H152" s="26">
        <v>2</v>
      </c>
      <c r="I152" s="23">
        <v>11.34</v>
      </c>
      <c r="J152" s="14"/>
      <c r="K152" s="14" t="s">
        <v>2369</v>
      </c>
      <c r="L152" s="14" t="s">
        <v>11</v>
      </c>
    </row>
    <row r="153" spans="1:12" ht="13.2" x14ac:dyDescent="0.25">
      <c r="A153" s="7" t="s">
        <v>195</v>
      </c>
      <c r="B153" s="14" t="s">
        <v>1345</v>
      </c>
      <c r="C153" s="22">
        <f>VLOOKUP(A153,Μητρώο!$A$2:$E$1187,5,FALSE)</f>
        <v>45468</v>
      </c>
      <c r="D153" s="14">
        <f>VLOOKUP(A153,Ποσότητα!$A$2:$J$1184,6,FALSE)</f>
        <v>12</v>
      </c>
      <c r="E153" s="5" t="s">
        <v>2497</v>
      </c>
      <c r="F153" s="14">
        <f>VLOOKUP(A153,Μητρώο!$A$2:$C$1187,3)</f>
        <v>10</v>
      </c>
      <c r="G153" s="26">
        <v>10.53</v>
      </c>
      <c r="H153" s="26">
        <v>1.58</v>
      </c>
      <c r="I153" s="23">
        <v>8.9499999999999993</v>
      </c>
      <c r="J153" s="14"/>
      <c r="K153" s="14" t="s">
        <v>2369</v>
      </c>
      <c r="L153" s="14" t="s">
        <v>11</v>
      </c>
    </row>
    <row r="154" spans="1:12" ht="13.2" x14ac:dyDescent="0.25">
      <c r="A154" s="7" t="s">
        <v>196</v>
      </c>
      <c r="B154" s="14" t="s">
        <v>1346</v>
      </c>
      <c r="C154" s="22">
        <f>VLOOKUP(A154,Μητρώο!$A$2:$E$1187,5,FALSE)</f>
        <v>45468</v>
      </c>
      <c r="D154" s="14">
        <f>VLOOKUP(A154,Ποσότητα!$A$2:$J$1184,6,FALSE)</f>
        <v>5</v>
      </c>
      <c r="E154" s="5" t="s">
        <v>2497</v>
      </c>
      <c r="F154" s="14">
        <f>VLOOKUP(A154,Μητρώο!$A$2:$C$1187,3)</f>
        <v>10</v>
      </c>
      <c r="G154" s="26">
        <v>4.45</v>
      </c>
      <c r="H154" s="26">
        <v>0.66</v>
      </c>
      <c r="I154" s="23">
        <v>3.79</v>
      </c>
      <c r="J154" s="14"/>
      <c r="K154" s="14" t="s">
        <v>2369</v>
      </c>
      <c r="L154" s="14" t="s">
        <v>11</v>
      </c>
    </row>
    <row r="155" spans="1:12" ht="13.2" x14ac:dyDescent="0.25">
      <c r="A155" s="7" t="s">
        <v>197</v>
      </c>
      <c r="B155" s="14" t="s">
        <v>1347</v>
      </c>
      <c r="C155" s="22">
        <f>VLOOKUP(A155,Μητρώο!$A$2:$E$1187,5,FALSE)</f>
        <v>45468</v>
      </c>
      <c r="D155" s="14">
        <f>VLOOKUP(A155,Ποσότητα!$A$2:$J$1184,6,FALSE)</f>
        <v>5</v>
      </c>
      <c r="E155" s="5" t="s">
        <v>2497</v>
      </c>
      <c r="F155" s="14">
        <f>VLOOKUP(A155,Μητρώο!$A$2:$C$1187,3)</f>
        <v>10</v>
      </c>
      <c r="G155" s="26">
        <v>4.45</v>
      </c>
      <c r="H155" s="26">
        <v>0.66</v>
      </c>
      <c r="I155" s="23">
        <v>3.79</v>
      </c>
      <c r="J155" s="14"/>
      <c r="K155" s="14" t="s">
        <v>2369</v>
      </c>
      <c r="L155" s="14" t="s">
        <v>11</v>
      </c>
    </row>
    <row r="156" spans="1:12" ht="13.2" x14ac:dyDescent="0.25">
      <c r="A156" s="7" t="s">
        <v>198</v>
      </c>
      <c r="B156" s="14" t="s">
        <v>1348</v>
      </c>
      <c r="C156" s="22">
        <f>VLOOKUP(A156,Μητρώο!$A$2:$E$1187,5,FALSE)</f>
        <v>45468</v>
      </c>
      <c r="D156" s="14">
        <f>VLOOKUP(A156,Ποσότητα!$A$2:$J$1184,6,FALSE)</f>
        <v>12</v>
      </c>
      <c r="E156" s="5" t="s">
        <v>2497</v>
      </c>
      <c r="F156" s="14">
        <f>VLOOKUP(A156,Μητρώο!$A$2:$C$1187,3)</f>
        <v>10</v>
      </c>
      <c r="G156" s="26">
        <v>10.53</v>
      </c>
      <c r="H156" s="26">
        <v>1.58</v>
      </c>
      <c r="I156" s="23">
        <v>8.9499999999999993</v>
      </c>
      <c r="J156" s="14"/>
      <c r="K156" s="14" t="s">
        <v>2369</v>
      </c>
      <c r="L156" s="14" t="s">
        <v>11</v>
      </c>
    </row>
    <row r="157" spans="1:12" ht="13.2" x14ac:dyDescent="0.25">
      <c r="A157" s="7" t="s">
        <v>199</v>
      </c>
      <c r="B157" s="14" t="s">
        <v>1349</v>
      </c>
      <c r="C157" s="22">
        <f>VLOOKUP(A157,Μητρώο!$A$2:$E$1187,5,FALSE)</f>
        <v>45468</v>
      </c>
      <c r="D157" s="14">
        <f>VLOOKUP(A157,Ποσότητα!$A$2:$J$1184,6,FALSE)</f>
        <v>5</v>
      </c>
      <c r="E157" s="5" t="s">
        <v>2497</v>
      </c>
      <c r="F157" s="14">
        <f>VLOOKUP(A157,Μητρώο!$A$2:$C$1187,3)</f>
        <v>10</v>
      </c>
      <c r="G157" s="26">
        <v>12.07</v>
      </c>
      <c r="H157" s="26">
        <v>0.61</v>
      </c>
      <c r="I157" s="23">
        <v>11.46</v>
      </c>
      <c r="J157" s="14"/>
      <c r="K157" s="14" t="s">
        <v>2369</v>
      </c>
      <c r="L157" s="14" t="s">
        <v>11</v>
      </c>
    </row>
    <row r="158" spans="1:12" ht="13.2" x14ac:dyDescent="0.25">
      <c r="A158" s="7" t="s">
        <v>200</v>
      </c>
      <c r="B158" s="14" t="s">
        <v>1350</v>
      </c>
      <c r="C158" s="22">
        <f>VLOOKUP(A158,Μητρώο!$A$2:$E$1187,5,FALSE)</f>
        <v>45468</v>
      </c>
      <c r="D158" s="14">
        <f>VLOOKUP(A158,Ποσότητα!$A$2:$J$1184,6,FALSE)</f>
        <v>6</v>
      </c>
      <c r="E158" s="5" t="s">
        <v>2497</v>
      </c>
      <c r="F158" s="14">
        <f>VLOOKUP(A158,Μητρώο!$A$2:$C$1187,3)</f>
        <v>10</v>
      </c>
      <c r="G158" s="26">
        <v>5.42</v>
      </c>
      <c r="H158" s="26">
        <v>0.27</v>
      </c>
      <c r="I158" s="23">
        <v>5.15</v>
      </c>
      <c r="J158" s="14"/>
      <c r="K158" s="14" t="s">
        <v>2369</v>
      </c>
      <c r="L158" s="14" t="s">
        <v>11</v>
      </c>
    </row>
    <row r="159" spans="1:12" ht="13.2" x14ac:dyDescent="0.25">
      <c r="A159" s="7" t="s">
        <v>201</v>
      </c>
      <c r="B159" s="14" t="s">
        <v>1351</v>
      </c>
      <c r="C159" s="22">
        <f>VLOOKUP(A159,Μητρώο!$A$2:$E$1187,5,FALSE)</f>
        <v>45468</v>
      </c>
      <c r="D159" s="14">
        <f>VLOOKUP(A159,Ποσότητα!$A$2:$J$1184,6,FALSE)</f>
        <v>7</v>
      </c>
      <c r="E159" s="5" t="s">
        <v>2497</v>
      </c>
      <c r="F159" s="14">
        <f>VLOOKUP(A159,Μητρώο!$A$2:$C$1187,3)</f>
        <v>10</v>
      </c>
      <c r="G159" s="26">
        <v>12.15</v>
      </c>
      <c r="H159" s="26">
        <v>0.61</v>
      </c>
      <c r="I159" s="23">
        <v>11.54</v>
      </c>
      <c r="J159" s="14"/>
      <c r="K159" s="14" t="s">
        <v>2369</v>
      </c>
      <c r="L159" s="14" t="s">
        <v>11</v>
      </c>
    </row>
    <row r="160" spans="1:12" ht="13.2" x14ac:dyDescent="0.25">
      <c r="A160" s="7" t="s">
        <v>202</v>
      </c>
      <c r="B160" s="14" t="s">
        <v>1352</v>
      </c>
      <c r="C160" s="22">
        <f>VLOOKUP(A160,Μητρώο!$A$2:$E$1187,5,FALSE)</f>
        <v>45468</v>
      </c>
      <c r="D160" s="14">
        <f>VLOOKUP(A160,Ποσότητα!$A$2:$J$1184,6,FALSE)</f>
        <v>3</v>
      </c>
      <c r="E160" s="5" t="s">
        <v>2497</v>
      </c>
      <c r="F160" s="14">
        <f>VLOOKUP(A160,Μητρώο!$A$2:$C$1187,3)</f>
        <v>10</v>
      </c>
      <c r="G160" s="26">
        <v>6.12</v>
      </c>
      <c r="H160" s="26">
        <v>0.31</v>
      </c>
      <c r="I160" s="23">
        <v>5.81</v>
      </c>
      <c r="J160" s="14"/>
      <c r="K160" s="14" t="s">
        <v>2369</v>
      </c>
      <c r="L160" s="14" t="s">
        <v>11</v>
      </c>
    </row>
    <row r="161" spans="1:12" ht="13.2" x14ac:dyDescent="0.25">
      <c r="A161" s="7" t="s">
        <v>203</v>
      </c>
      <c r="B161" s="14" t="s">
        <v>1353</v>
      </c>
      <c r="C161" s="22">
        <f>VLOOKUP(A161,Μητρώο!$A$2:$E$1187,5,FALSE)</f>
        <v>45468</v>
      </c>
      <c r="D161" s="14">
        <f>VLOOKUP(A161,Ποσότητα!$A$2:$J$1184,6,FALSE)</f>
        <v>8</v>
      </c>
      <c r="E161" s="5" t="s">
        <v>2497</v>
      </c>
      <c r="F161" s="14">
        <f>VLOOKUP(A161,Μητρώο!$A$2:$C$1187,3)</f>
        <v>10</v>
      </c>
      <c r="G161" s="26">
        <v>7.31</v>
      </c>
      <c r="H161" s="26">
        <v>0.37</v>
      </c>
      <c r="I161" s="23">
        <v>6.94</v>
      </c>
      <c r="J161" s="14"/>
      <c r="K161" s="14" t="s">
        <v>2369</v>
      </c>
      <c r="L161" s="14" t="s">
        <v>11</v>
      </c>
    </row>
    <row r="162" spans="1:12" ht="13.2" x14ac:dyDescent="0.25">
      <c r="A162" s="7" t="s">
        <v>204</v>
      </c>
      <c r="B162" s="14" t="s">
        <v>1354</v>
      </c>
      <c r="C162" s="22">
        <f>VLOOKUP(A162,Μητρώο!$A$2:$E$1187,5,FALSE)</f>
        <v>45468</v>
      </c>
      <c r="D162" s="14">
        <f>VLOOKUP(A162,Ποσότητα!$A$2:$J$1184,6,FALSE)</f>
        <v>5</v>
      </c>
      <c r="E162" s="5" t="s">
        <v>2497</v>
      </c>
      <c r="F162" s="14">
        <f>VLOOKUP(A162,Μητρώο!$A$2:$C$1187,3)</f>
        <v>10</v>
      </c>
      <c r="G162" s="26">
        <v>9.18</v>
      </c>
      <c r="H162" s="26">
        <v>0.46</v>
      </c>
      <c r="I162" s="23">
        <v>8.7200000000000006</v>
      </c>
      <c r="J162" s="14"/>
      <c r="K162" s="14" t="s">
        <v>2369</v>
      </c>
      <c r="L162" s="14" t="s">
        <v>11</v>
      </c>
    </row>
    <row r="163" spans="1:12" ht="13.2" x14ac:dyDescent="0.25">
      <c r="A163" s="7" t="s">
        <v>205</v>
      </c>
      <c r="B163" s="14" t="s">
        <v>1355</v>
      </c>
      <c r="C163" s="22">
        <f>VLOOKUP(A163,Μητρώο!$A$2:$E$1187,5,FALSE)</f>
        <v>45468</v>
      </c>
      <c r="D163" s="14">
        <f>VLOOKUP(A163,Ποσότητα!$A$2:$J$1184,6,FALSE)</f>
        <v>5</v>
      </c>
      <c r="E163" s="5" t="s">
        <v>2497</v>
      </c>
      <c r="F163" s="14">
        <f>VLOOKUP(A163,Μητρώο!$A$2:$C$1187,3)</f>
        <v>10</v>
      </c>
      <c r="G163" s="26">
        <v>17.64</v>
      </c>
      <c r="H163" s="26">
        <v>0.89</v>
      </c>
      <c r="I163" s="23">
        <v>16.75</v>
      </c>
      <c r="J163" s="14"/>
      <c r="K163" s="14" t="s">
        <v>2369</v>
      </c>
      <c r="L163" s="14" t="s">
        <v>11</v>
      </c>
    </row>
    <row r="164" spans="1:12" ht="13.2" x14ac:dyDescent="0.25">
      <c r="A164" s="7" t="s">
        <v>206</v>
      </c>
      <c r="B164" s="14" t="s">
        <v>1356</v>
      </c>
      <c r="C164" s="22">
        <f>VLOOKUP(A164,Μητρώο!$A$2:$E$1187,5,FALSE)</f>
        <v>45468</v>
      </c>
      <c r="D164" s="14">
        <f>VLOOKUP(A164,Ποσότητα!$A$2:$J$1184,6,FALSE)</f>
        <v>4</v>
      </c>
      <c r="E164" s="5" t="s">
        <v>2497</v>
      </c>
      <c r="F164" s="14">
        <f>VLOOKUP(A164,Μητρώο!$A$2:$C$1187,3)</f>
        <v>10</v>
      </c>
      <c r="G164" s="26">
        <v>7.58</v>
      </c>
      <c r="H164" s="26">
        <v>0.38</v>
      </c>
      <c r="I164" s="23">
        <v>7.2</v>
      </c>
      <c r="J164" s="14"/>
      <c r="K164" s="14" t="s">
        <v>2369</v>
      </c>
      <c r="L164" s="14" t="s">
        <v>11</v>
      </c>
    </row>
    <row r="165" spans="1:12" ht="13.2" x14ac:dyDescent="0.25">
      <c r="A165" s="7" t="s">
        <v>207</v>
      </c>
      <c r="B165" s="14" t="s">
        <v>1357</v>
      </c>
      <c r="C165" s="22">
        <f>VLOOKUP(A165,Μητρώο!$A$2:$E$1187,5,FALSE)</f>
        <v>45468</v>
      </c>
      <c r="D165" s="14">
        <f>VLOOKUP(A165,Ποσότητα!$A$2:$J$1184,6,FALSE)</f>
        <v>11</v>
      </c>
      <c r="E165" s="5" t="s">
        <v>2497</v>
      </c>
      <c r="F165" s="14">
        <f>VLOOKUP(A165,Μητρώο!$A$2:$C$1187,3)</f>
        <v>10</v>
      </c>
      <c r="G165" s="26">
        <v>9.9499999999999993</v>
      </c>
      <c r="H165" s="26">
        <v>0.5</v>
      </c>
      <c r="I165" s="23">
        <v>9.4499999999999993</v>
      </c>
      <c r="J165" s="14"/>
      <c r="K165" s="14" t="s">
        <v>2369</v>
      </c>
      <c r="L165" s="14" t="s">
        <v>11</v>
      </c>
    </row>
    <row r="166" spans="1:12" ht="13.2" x14ac:dyDescent="0.25">
      <c r="A166" s="7" t="s">
        <v>208</v>
      </c>
      <c r="B166" s="14" t="s">
        <v>1358</v>
      </c>
      <c r="C166" s="22">
        <f>VLOOKUP(A166,Μητρώο!$A$2:$E$1187,5,FALSE)</f>
        <v>45468</v>
      </c>
      <c r="D166" s="14">
        <f>VLOOKUP(A166,Ποσότητα!$A$2:$J$1184,6,FALSE)</f>
        <v>6</v>
      </c>
      <c r="E166" s="5" t="s">
        <v>2497</v>
      </c>
      <c r="F166" s="14">
        <f>VLOOKUP(A166,Μητρώο!$A$2:$C$1187,3)</f>
        <v>10</v>
      </c>
      <c r="G166" s="26">
        <v>11.52</v>
      </c>
      <c r="H166" s="26">
        <v>0.57999999999999996</v>
      </c>
      <c r="I166" s="23">
        <v>10.94</v>
      </c>
      <c r="J166" s="14"/>
      <c r="K166" s="14" t="s">
        <v>2369</v>
      </c>
      <c r="L166" s="14" t="s">
        <v>11</v>
      </c>
    </row>
    <row r="167" spans="1:12" ht="13.2" x14ac:dyDescent="0.25">
      <c r="A167" s="7" t="s">
        <v>209</v>
      </c>
      <c r="B167" s="14" t="s">
        <v>1359</v>
      </c>
      <c r="C167" s="22">
        <f>VLOOKUP(A167,Μητρώο!$A$2:$E$1187,5,FALSE)</f>
        <v>45468</v>
      </c>
      <c r="D167" s="14">
        <f>VLOOKUP(A167,Ποσότητα!$A$2:$J$1184,6,FALSE)</f>
        <v>2</v>
      </c>
      <c r="E167" s="5" t="s">
        <v>2497</v>
      </c>
      <c r="F167" s="14">
        <f>VLOOKUP(A167,Μητρώο!$A$2:$C$1187,3)</f>
        <v>10</v>
      </c>
      <c r="G167" s="26">
        <v>2.0299999999999998</v>
      </c>
      <c r="H167" s="26">
        <v>0.1</v>
      </c>
      <c r="I167" s="23">
        <v>1.93</v>
      </c>
      <c r="J167" s="14"/>
      <c r="K167" s="14" t="s">
        <v>2369</v>
      </c>
      <c r="L167" s="14" t="s">
        <v>11</v>
      </c>
    </row>
    <row r="168" spans="1:12" ht="13.2" x14ac:dyDescent="0.25">
      <c r="A168" s="7" t="s">
        <v>210</v>
      </c>
      <c r="B168" s="14" t="s">
        <v>1360</v>
      </c>
      <c r="C168" s="22">
        <f>VLOOKUP(A168,Μητρώο!$A$2:$E$1187,5,FALSE)</f>
        <v>45468</v>
      </c>
      <c r="D168" s="14">
        <f>VLOOKUP(A168,Ποσότητα!$A$2:$J$1184,6,FALSE)</f>
        <v>1</v>
      </c>
      <c r="E168" s="5" t="s">
        <v>2497</v>
      </c>
      <c r="F168" s="14">
        <f>VLOOKUP(A168,Μητρώο!$A$2:$C$1187,3)</f>
        <v>10</v>
      </c>
      <c r="G168" s="26">
        <v>1.71</v>
      </c>
      <c r="H168" s="26">
        <v>0.09</v>
      </c>
      <c r="I168" s="23">
        <v>1.62</v>
      </c>
      <c r="J168" s="14"/>
      <c r="K168" s="14" t="s">
        <v>2369</v>
      </c>
      <c r="L168" s="14" t="s">
        <v>11</v>
      </c>
    </row>
    <row r="169" spans="1:12" ht="13.2" x14ac:dyDescent="0.25">
      <c r="A169" s="7" t="s">
        <v>211</v>
      </c>
      <c r="B169" s="14" t="s">
        <v>1361</v>
      </c>
      <c r="C169" s="22">
        <f>VLOOKUP(A169,Μητρώο!$A$2:$E$1187,5,FALSE)</f>
        <v>45468</v>
      </c>
      <c r="D169" s="14">
        <f>VLOOKUP(A169,Ποσότητα!$A$2:$J$1184,6,FALSE)</f>
        <v>12</v>
      </c>
      <c r="E169" s="5" t="s">
        <v>2497</v>
      </c>
      <c r="F169" s="14">
        <f>VLOOKUP(A169,Μητρώο!$A$2:$C$1187,3)</f>
        <v>10</v>
      </c>
      <c r="G169" s="26">
        <v>31.86</v>
      </c>
      <c r="H169" s="26">
        <v>1.61</v>
      </c>
      <c r="I169" s="23">
        <v>30.25</v>
      </c>
      <c r="J169" s="14"/>
      <c r="K169" s="14" t="s">
        <v>2369</v>
      </c>
      <c r="L169" s="14" t="s">
        <v>11</v>
      </c>
    </row>
    <row r="170" spans="1:12" ht="13.2" x14ac:dyDescent="0.25">
      <c r="A170" s="7" t="s">
        <v>212</v>
      </c>
      <c r="B170" s="14" t="s">
        <v>1362</v>
      </c>
      <c r="C170" s="22">
        <f>VLOOKUP(A170,Μητρώο!$A$2:$E$1187,5,FALSE)</f>
        <v>45468</v>
      </c>
      <c r="D170" s="14">
        <f>VLOOKUP(A170,Ποσότητα!$A$2:$J$1184,6,FALSE)</f>
        <v>4</v>
      </c>
      <c r="E170" s="5" t="s">
        <v>2497</v>
      </c>
      <c r="F170" s="14">
        <f>VLOOKUP(A170,Μητρώο!$A$2:$C$1187,3)</f>
        <v>10</v>
      </c>
      <c r="G170" s="26">
        <v>4.68</v>
      </c>
      <c r="H170" s="26">
        <v>0.24</v>
      </c>
      <c r="I170" s="23">
        <v>4.4400000000000004</v>
      </c>
      <c r="J170" s="14"/>
      <c r="K170" s="14" t="s">
        <v>2369</v>
      </c>
      <c r="L170" s="14" t="s">
        <v>11</v>
      </c>
    </row>
    <row r="171" spans="1:12" ht="13.2" x14ac:dyDescent="0.25">
      <c r="A171" s="7" t="s">
        <v>213</v>
      </c>
      <c r="B171" s="14" t="s">
        <v>1363</v>
      </c>
      <c r="C171" s="22">
        <f>VLOOKUP(A171,Μητρώο!$A$2:$E$1187,5,FALSE)</f>
        <v>45468</v>
      </c>
      <c r="D171" s="14">
        <f>VLOOKUP(A171,Ποσότητα!$A$2:$J$1184,6,FALSE)</f>
        <v>14</v>
      </c>
      <c r="E171" s="5" t="s">
        <v>2497</v>
      </c>
      <c r="F171" s="14">
        <f>VLOOKUP(A171,Μητρώο!$A$2:$C$1187,3)</f>
        <v>10</v>
      </c>
      <c r="G171" s="26">
        <v>18.77</v>
      </c>
      <c r="H171" s="26">
        <v>0.95</v>
      </c>
      <c r="I171" s="23">
        <v>17.82</v>
      </c>
      <c r="J171" s="14"/>
      <c r="K171" s="14" t="s">
        <v>2369</v>
      </c>
      <c r="L171" s="14" t="s">
        <v>11</v>
      </c>
    </row>
    <row r="172" spans="1:12" ht="13.2" x14ac:dyDescent="0.25">
      <c r="A172" s="7" t="s">
        <v>214</v>
      </c>
      <c r="B172" s="14" t="s">
        <v>1364</v>
      </c>
      <c r="C172" s="22">
        <f>VLOOKUP(A172,Μητρώο!$A$2:$E$1187,5,FALSE)</f>
        <v>45468</v>
      </c>
      <c r="D172" s="14">
        <f>VLOOKUP(A172,Ποσότητα!$A$2:$J$1184,6,FALSE)</f>
        <v>3</v>
      </c>
      <c r="E172" s="5" t="s">
        <v>2497</v>
      </c>
      <c r="F172" s="14">
        <f>VLOOKUP(A172,Μητρώο!$A$2:$C$1187,3)</f>
        <v>10</v>
      </c>
      <c r="G172" s="26">
        <v>17.88</v>
      </c>
      <c r="H172" s="26">
        <v>0.9</v>
      </c>
      <c r="I172" s="23">
        <v>16.98</v>
      </c>
      <c r="J172" s="14"/>
      <c r="K172" s="14" t="s">
        <v>2369</v>
      </c>
      <c r="L172" s="14" t="s">
        <v>11</v>
      </c>
    </row>
    <row r="173" spans="1:12" ht="13.2" x14ac:dyDescent="0.25">
      <c r="A173" s="7" t="s">
        <v>215</v>
      </c>
      <c r="B173" s="14" t="s">
        <v>1365</v>
      </c>
      <c r="C173" s="22">
        <f>VLOOKUP(A173,Μητρώο!$A$2:$E$1187,5,FALSE)</f>
        <v>45468</v>
      </c>
      <c r="D173" s="14">
        <f>VLOOKUP(A173,Ποσότητα!$A$2:$J$1184,6,FALSE)</f>
        <v>6</v>
      </c>
      <c r="E173" s="5" t="s">
        <v>2497</v>
      </c>
      <c r="F173" s="14">
        <f>VLOOKUP(A173,Μητρώο!$A$2:$C$1187,3)</f>
        <v>10</v>
      </c>
      <c r="G173" s="26">
        <v>22.08</v>
      </c>
      <c r="H173" s="26">
        <v>1.1100000000000001</v>
      </c>
      <c r="I173" s="23">
        <v>20.97</v>
      </c>
      <c r="J173" s="14"/>
      <c r="K173" s="14" t="s">
        <v>2369</v>
      </c>
      <c r="L173" s="14" t="s">
        <v>11</v>
      </c>
    </row>
    <row r="174" spans="1:12" ht="13.2" x14ac:dyDescent="0.25">
      <c r="A174" s="7" t="s">
        <v>216</v>
      </c>
      <c r="B174" s="14" t="s">
        <v>1366</v>
      </c>
      <c r="C174" s="22">
        <f>VLOOKUP(A174,Μητρώο!$A$2:$E$1187,5,FALSE)</f>
        <v>45468</v>
      </c>
      <c r="D174" s="14">
        <f>VLOOKUP(A174,Ποσότητα!$A$2:$J$1184,6,FALSE)</f>
        <v>1</v>
      </c>
      <c r="E174" s="5" t="s">
        <v>2497</v>
      </c>
      <c r="F174" s="14">
        <f>VLOOKUP(A174,Μητρώο!$A$2:$C$1187,3)</f>
        <v>10</v>
      </c>
      <c r="G174" s="26">
        <v>71.459999999999994</v>
      </c>
      <c r="H174" s="26">
        <v>3.6</v>
      </c>
      <c r="I174" s="23">
        <v>67.86</v>
      </c>
      <c r="J174" s="14"/>
      <c r="K174" s="14" t="s">
        <v>2369</v>
      </c>
      <c r="L174" s="14" t="s">
        <v>11</v>
      </c>
    </row>
    <row r="175" spans="1:12" ht="13.2" x14ac:dyDescent="0.25">
      <c r="A175" s="7" t="s">
        <v>217</v>
      </c>
      <c r="B175" s="14" t="s">
        <v>1367</v>
      </c>
      <c r="C175" s="22">
        <f>VLOOKUP(A175,Μητρώο!$A$2:$E$1187,5,FALSE)</f>
        <v>45468</v>
      </c>
      <c r="D175" s="14">
        <f>VLOOKUP(A175,Ποσότητα!$A$2:$J$1184,6,FALSE)</f>
        <v>1</v>
      </c>
      <c r="E175" s="5" t="s">
        <v>2497</v>
      </c>
      <c r="F175" s="14">
        <f>VLOOKUP(A175,Μητρώο!$A$2:$C$1187,3)</f>
        <v>10</v>
      </c>
      <c r="G175" s="26">
        <v>21.56</v>
      </c>
      <c r="H175" s="26">
        <v>1.0900000000000001</v>
      </c>
      <c r="I175" s="23">
        <v>20.47</v>
      </c>
      <c r="J175" s="14"/>
      <c r="K175" s="14" t="s">
        <v>2369</v>
      </c>
      <c r="L175" s="14" t="s">
        <v>11</v>
      </c>
    </row>
    <row r="176" spans="1:12" ht="13.2" x14ac:dyDescent="0.25">
      <c r="A176" s="7" t="s">
        <v>218</v>
      </c>
      <c r="B176" s="14" t="s">
        <v>1368</v>
      </c>
      <c r="C176" s="22">
        <f>VLOOKUP(A176,Μητρώο!$A$2:$E$1187,5,FALSE)</f>
        <v>45468</v>
      </c>
      <c r="D176" s="14">
        <f>VLOOKUP(A176,Ποσότητα!$A$2:$J$1184,6,FALSE)</f>
        <v>1</v>
      </c>
      <c r="E176" s="5" t="s">
        <v>2497</v>
      </c>
      <c r="F176" s="14">
        <f>VLOOKUP(A176,Μητρώο!$A$2:$C$1187,3)</f>
        <v>10</v>
      </c>
      <c r="G176" s="26">
        <v>16.399999999999999</v>
      </c>
      <c r="H176" s="26">
        <v>0.83</v>
      </c>
      <c r="I176" s="23">
        <v>15.57</v>
      </c>
      <c r="J176" s="14"/>
      <c r="K176" s="14" t="s">
        <v>2369</v>
      </c>
      <c r="L176" s="14" t="s">
        <v>11</v>
      </c>
    </row>
    <row r="177" spans="1:12" ht="13.2" x14ac:dyDescent="0.25">
      <c r="A177" s="7" t="s">
        <v>219</v>
      </c>
      <c r="B177" s="14" t="s">
        <v>1369</v>
      </c>
      <c r="C177" s="22">
        <f>VLOOKUP(A177,Μητρώο!$A$2:$E$1187,5,FALSE)</f>
        <v>45468</v>
      </c>
      <c r="D177" s="14">
        <f>VLOOKUP(A177,Ποσότητα!$A$2:$J$1184,6,FALSE)</f>
        <v>1</v>
      </c>
      <c r="E177" s="5" t="s">
        <v>2497</v>
      </c>
      <c r="F177" s="14">
        <f>VLOOKUP(A177,Μητρώο!$A$2:$C$1187,3)</f>
        <v>10</v>
      </c>
      <c r="G177" s="26">
        <v>14.99</v>
      </c>
      <c r="H177" s="26">
        <v>0.76</v>
      </c>
      <c r="I177" s="23">
        <v>14.23</v>
      </c>
      <c r="J177" s="14"/>
      <c r="K177" s="14" t="s">
        <v>2369</v>
      </c>
      <c r="L177" s="14" t="s">
        <v>11</v>
      </c>
    </row>
    <row r="178" spans="1:12" ht="13.2" x14ac:dyDescent="0.25">
      <c r="A178" s="7" t="s">
        <v>220</v>
      </c>
      <c r="B178" s="14" t="s">
        <v>1370</v>
      </c>
      <c r="C178" s="22">
        <f>VLOOKUP(A178,Μητρώο!$A$2:$E$1187,5,FALSE)</f>
        <v>45468</v>
      </c>
      <c r="D178" s="14">
        <f>VLOOKUP(A178,Ποσότητα!$A$2:$J$1184,6,FALSE)</f>
        <v>2</v>
      </c>
      <c r="E178" s="5" t="s">
        <v>2497</v>
      </c>
      <c r="F178" s="14">
        <f>VLOOKUP(A178,Μητρώο!$A$2:$C$1187,3)</f>
        <v>10</v>
      </c>
      <c r="G178" s="26">
        <v>192</v>
      </c>
      <c r="H178" s="26">
        <v>9.68</v>
      </c>
      <c r="I178" s="23">
        <v>182.32</v>
      </c>
      <c r="J178" s="14"/>
      <c r="K178" s="14" t="s">
        <v>2369</v>
      </c>
      <c r="L178" s="14" t="s">
        <v>11</v>
      </c>
    </row>
    <row r="179" spans="1:12" ht="13.2" x14ac:dyDescent="0.25">
      <c r="A179" s="7" t="s">
        <v>221</v>
      </c>
      <c r="B179" s="14" t="s">
        <v>1371</v>
      </c>
      <c r="C179" s="22">
        <f>VLOOKUP(A179,Μητρώο!$A$2:$E$1187,5,FALSE)</f>
        <v>45468</v>
      </c>
      <c r="D179" s="14">
        <f>VLOOKUP(A179,Ποσότητα!$A$2:$J$1184,6,FALSE)</f>
        <v>6</v>
      </c>
      <c r="E179" s="5" t="s">
        <v>2497</v>
      </c>
      <c r="F179" s="14">
        <f>VLOOKUP(A179,Μητρώο!$A$2:$C$1187,3)</f>
        <v>10</v>
      </c>
      <c r="G179" s="26">
        <v>86.29</v>
      </c>
      <c r="H179" s="26">
        <v>4.3499999999999996</v>
      </c>
      <c r="I179" s="23">
        <v>81.94</v>
      </c>
      <c r="J179" s="14"/>
      <c r="K179" s="14" t="s">
        <v>2369</v>
      </c>
      <c r="L179" s="14" t="s">
        <v>11</v>
      </c>
    </row>
    <row r="180" spans="1:12" ht="13.2" x14ac:dyDescent="0.25">
      <c r="A180" s="7" t="s">
        <v>222</v>
      </c>
      <c r="B180" s="14" t="s">
        <v>1372</v>
      </c>
      <c r="C180" s="22">
        <f>VLOOKUP(A180,Μητρώο!$A$2:$E$1187,5,FALSE)</f>
        <v>45468</v>
      </c>
      <c r="D180" s="14">
        <f>VLOOKUP(A180,Ποσότητα!$A$2:$J$1184,6,FALSE)</f>
        <v>1</v>
      </c>
      <c r="E180" s="5" t="s">
        <v>2497</v>
      </c>
      <c r="F180" s="14">
        <f>VLOOKUP(A180,Μητρώο!$A$2:$C$1187,3)</f>
        <v>10</v>
      </c>
      <c r="G180" s="26">
        <v>12.14</v>
      </c>
      <c r="H180" s="26">
        <v>0.61</v>
      </c>
      <c r="I180" s="23">
        <v>11.53</v>
      </c>
      <c r="J180" s="14"/>
      <c r="K180" s="14" t="s">
        <v>2369</v>
      </c>
      <c r="L180" s="14" t="s">
        <v>11</v>
      </c>
    </row>
    <row r="181" spans="1:12" ht="13.2" x14ac:dyDescent="0.25">
      <c r="A181" s="7" t="s">
        <v>223</v>
      </c>
      <c r="B181" s="14" t="s">
        <v>1373</v>
      </c>
      <c r="C181" s="22">
        <f>VLOOKUP(A181,Μητρώο!$A$2:$E$1187,5,FALSE)</f>
        <v>45468</v>
      </c>
      <c r="D181" s="14">
        <f>VLOOKUP(A181,Ποσότητα!$A$2:$J$1184,6,FALSE)</f>
        <v>4</v>
      </c>
      <c r="E181" s="5" t="s">
        <v>2497</v>
      </c>
      <c r="F181" s="14">
        <f>VLOOKUP(A181,Μητρώο!$A$2:$C$1187,3)</f>
        <v>10</v>
      </c>
      <c r="G181" s="26">
        <v>48.28</v>
      </c>
      <c r="H181" s="26">
        <v>2.4300000000000002</v>
      </c>
      <c r="I181" s="23">
        <v>45.85</v>
      </c>
      <c r="J181" s="14"/>
      <c r="K181" s="14" t="s">
        <v>2369</v>
      </c>
      <c r="L181" s="14" t="s">
        <v>11</v>
      </c>
    </row>
    <row r="182" spans="1:12" ht="13.2" x14ac:dyDescent="0.25">
      <c r="A182" s="7" t="s">
        <v>224</v>
      </c>
      <c r="B182" s="14" t="s">
        <v>1374</v>
      </c>
      <c r="C182" s="22">
        <f>VLOOKUP(A182,Μητρώο!$A$2:$E$1187,5,FALSE)</f>
        <v>45468</v>
      </c>
      <c r="D182" s="14">
        <f>VLOOKUP(A182,Ποσότητα!$A$2:$J$1184,6,FALSE)</f>
        <v>2</v>
      </c>
      <c r="E182" s="5" t="s">
        <v>2497</v>
      </c>
      <c r="F182" s="14">
        <f>VLOOKUP(A182,Μητρώο!$A$2:$C$1187,3)</f>
        <v>10</v>
      </c>
      <c r="G182" s="26">
        <v>23.13</v>
      </c>
      <c r="H182" s="26">
        <v>1.17</v>
      </c>
      <c r="I182" s="23">
        <v>21.96</v>
      </c>
      <c r="J182" s="14"/>
      <c r="K182" s="14" t="s">
        <v>2369</v>
      </c>
      <c r="L182" s="14" t="s">
        <v>11</v>
      </c>
    </row>
    <row r="183" spans="1:12" ht="13.2" x14ac:dyDescent="0.25">
      <c r="A183" s="7" t="s">
        <v>225</v>
      </c>
      <c r="B183" s="14" t="s">
        <v>1375</v>
      </c>
      <c r="C183" s="22">
        <f>VLOOKUP(A183,Μητρώο!$A$2:$E$1187,5,FALSE)</f>
        <v>45468</v>
      </c>
      <c r="D183" s="14">
        <f>VLOOKUP(A183,Ποσότητα!$A$2:$J$1184,6,FALSE)</f>
        <v>4</v>
      </c>
      <c r="E183" s="5" t="s">
        <v>2497</v>
      </c>
      <c r="F183" s="14">
        <f>VLOOKUP(A183,Μητρώο!$A$2:$C$1187,3)</f>
        <v>10</v>
      </c>
      <c r="G183" s="26">
        <v>25.92</v>
      </c>
      <c r="H183" s="26">
        <v>1.31</v>
      </c>
      <c r="I183" s="23">
        <v>24.61</v>
      </c>
      <c r="J183" s="14"/>
      <c r="K183" s="14" t="s">
        <v>2369</v>
      </c>
      <c r="L183" s="14" t="s">
        <v>11</v>
      </c>
    </row>
    <row r="184" spans="1:12" ht="13.2" x14ac:dyDescent="0.25">
      <c r="A184" s="7" t="s">
        <v>226</v>
      </c>
      <c r="B184" s="14" t="s">
        <v>1376</v>
      </c>
      <c r="C184" s="22">
        <f>VLOOKUP(A184,Μητρώο!$A$2:$E$1187,5,FALSE)</f>
        <v>45468</v>
      </c>
      <c r="D184" s="14">
        <f>VLOOKUP(A184,Ποσότητα!$A$2:$J$1184,6,FALSE)</f>
        <v>1</v>
      </c>
      <c r="E184" s="5" t="s">
        <v>2497</v>
      </c>
      <c r="F184" s="14">
        <f>VLOOKUP(A184,Μητρώο!$A$2:$C$1187,3)</f>
        <v>10</v>
      </c>
      <c r="G184" s="26">
        <v>7.19</v>
      </c>
      <c r="H184" s="26">
        <v>0.36</v>
      </c>
      <c r="I184" s="23">
        <v>6.83</v>
      </c>
      <c r="J184" s="14"/>
      <c r="K184" s="14" t="s">
        <v>2369</v>
      </c>
      <c r="L184" s="14" t="s">
        <v>11</v>
      </c>
    </row>
    <row r="185" spans="1:12" ht="13.2" x14ac:dyDescent="0.25">
      <c r="A185" s="7" t="s">
        <v>227</v>
      </c>
      <c r="B185" s="14" t="s">
        <v>1377</v>
      </c>
      <c r="C185" s="22">
        <f>VLOOKUP(A185,Μητρώο!$A$2:$E$1187,5,FALSE)</f>
        <v>45468</v>
      </c>
      <c r="D185" s="14">
        <f>VLOOKUP(A185,Ποσότητα!$A$2:$J$1184,6,FALSE)</f>
        <v>3</v>
      </c>
      <c r="E185" s="5" t="s">
        <v>2497</v>
      </c>
      <c r="F185" s="14">
        <f>VLOOKUP(A185,Μητρώο!$A$2:$C$1187,3)</f>
        <v>10</v>
      </c>
      <c r="G185" s="26">
        <v>27.41</v>
      </c>
      <c r="H185" s="26">
        <v>1.38</v>
      </c>
      <c r="I185" s="23">
        <v>26.03</v>
      </c>
      <c r="J185" s="14"/>
      <c r="K185" s="14" t="s">
        <v>2369</v>
      </c>
      <c r="L185" s="14" t="s">
        <v>11</v>
      </c>
    </row>
    <row r="186" spans="1:12" ht="13.2" x14ac:dyDescent="0.25">
      <c r="A186" s="7" t="s">
        <v>228</v>
      </c>
      <c r="B186" s="14" t="s">
        <v>1378</v>
      </c>
      <c r="C186" s="22">
        <f>VLOOKUP(A186,Μητρώο!$A$2:$E$1187,5,FALSE)</f>
        <v>45468</v>
      </c>
      <c r="D186" s="14">
        <f>VLOOKUP(A186,Ποσότητα!$A$2:$J$1184,6,FALSE)</f>
        <v>12</v>
      </c>
      <c r="E186" s="5" t="s">
        <v>2497</v>
      </c>
      <c r="F186" s="14">
        <f>VLOOKUP(A186,Μητρώο!$A$2:$C$1187,3)</f>
        <v>10</v>
      </c>
      <c r="G186" s="26">
        <v>16.53</v>
      </c>
      <c r="H186" s="26">
        <v>0.83</v>
      </c>
      <c r="I186" s="23">
        <v>15.7</v>
      </c>
      <c r="J186" s="14"/>
      <c r="K186" s="14" t="s">
        <v>2369</v>
      </c>
      <c r="L186" s="14" t="s">
        <v>11</v>
      </c>
    </row>
    <row r="187" spans="1:12" ht="13.2" x14ac:dyDescent="0.25">
      <c r="A187" s="7" t="s">
        <v>229</v>
      </c>
      <c r="B187" s="14" t="s">
        <v>1379</v>
      </c>
      <c r="C187" s="22">
        <f>VLOOKUP(A187,Μητρώο!$A$2:$E$1187,5,FALSE)</f>
        <v>45468</v>
      </c>
      <c r="D187" s="14">
        <f>VLOOKUP(A187,Ποσότητα!$A$2:$J$1184,6,FALSE)</f>
        <v>2</v>
      </c>
      <c r="E187" s="5" t="s">
        <v>2497</v>
      </c>
      <c r="F187" s="14">
        <f>VLOOKUP(A187,Μητρώο!$A$2:$C$1187,3)</f>
        <v>10</v>
      </c>
      <c r="G187" s="26">
        <v>4.8600000000000003</v>
      </c>
      <c r="H187" s="26">
        <v>0.24</v>
      </c>
      <c r="I187" s="23">
        <v>4.62</v>
      </c>
      <c r="J187" s="14"/>
      <c r="K187" s="14" t="s">
        <v>2369</v>
      </c>
      <c r="L187" s="14" t="s">
        <v>11</v>
      </c>
    </row>
    <row r="188" spans="1:12" ht="13.2" x14ac:dyDescent="0.25">
      <c r="A188" s="7" t="s">
        <v>230</v>
      </c>
      <c r="B188" s="14" t="s">
        <v>1380</v>
      </c>
      <c r="C188" s="22">
        <f>VLOOKUP(A188,Μητρώο!$A$2:$E$1187,5,FALSE)</f>
        <v>45468</v>
      </c>
      <c r="D188" s="14">
        <f>VLOOKUP(A188,Ποσότητα!$A$2:$J$1184,6,FALSE)</f>
        <v>4</v>
      </c>
      <c r="E188" s="5" t="s">
        <v>2497</v>
      </c>
      <c r="F188" s="14">
        <f>VLOOKUP(A188,Μητρώο!$A$2:$C$1187,3)</f>
        <v>10</v>
      </c>
      <c r="G188" s="26">
        <v>7.16</v>
      </c>
      <c r="H188" s="26">
        <v>0.36</v>
      </c>
      <c r="I188" s="23">
        <v>6.8</v>
      </c>
      <c r="J188" s="14"/>
      <c r="K188" s="14" t="s">
        <v>2369</v>
      </c>
      <c r="L188" s="14" t="s">
        <v>11</v>
      </c>
    </row>
    <row r="189" spans="1:12" ht="13.2" x14ac:dyDescent="0.25">
      <c r="A189" s="7" t="s">
        <v>231</v>
      </c>
      <c r="B189" s="14" t="s">
        <v>1381</v>
      </c>
      <c r="C189" s="22">
        <f>VLOOKUP(A189,Μητρώο!$A$2:$E$1187,5,FALSE)</f>
        <v>45468</v>
      </c>
      <c r="D189" s="14">
        <f>VLOOKUP(A189,Ποσότητα!$A$2:$J$1184,6,FALSE)</f>
        <v>4</v>
      </c>
      <c r="E189" s="5" t="s">
        <v>2497</v>
      </c>
      <c r="F189" s="14">
        <f>VLOOKUP(A189,Μητρώο!$A$2:$C$1187,3)</f>
        <v>10</v>
      </c>
      <c r="G189" s="26">
        <v>6.7</v>
      </c>
      <c r="H189" s="26">
        <v>0.34</v>
      </c>
      <c r="I189" s="23">
        <v>6.36</v>
      </c>
      <c r="J189" s="14"/>
      <c r="K189" s="14" t="s">
        <v>2369</v>
      </c>
      <c r="L189" s="14" t="s">
        <v>11</v>
      </c>
    </row>
    <row r="190" spans="1:12" ht="13.2" x14ac:dyDescent="0.25">
      <c r="A190" s="7" t="s">
        <v>232</v>
      </c>
      <c r="B190" s="14" t="s">
        <v>1382</v>
      </c>
      <c r="C190" s="22">
        <f>VLOOKUP(A190,Μητρώο!$A$2:$E$1187,5,FALSE)</f>
        <v>45468</v>
      </c>
      <c r="D190" s="14">
        <f>VLOOKUP(A190,Ποσότητα!$A$2:$J$1184,6,FALSE)</f>
        <v>2</v>
      </c>
      <c r="E190" s="5" t="s">
        <v>2497</v>
      </c>
      <c r="F190" s="14">
        <f>VLOOKUP(A190,Μητρώο!$A$2:$C$1187,3)</f>
        <v>10</v>
      </c>
      <c r="G190" s="26">
        <v>4.1399999999999997</v>
      </c>
      <c r="H190" s="26">
        <v>0.21</v>
      </c>
      <c r="I190" s="23">
        <v>3.93</v>
      </c>
      <c r="J190" s="14"/>
      <c r="K190" s="14" t="s">
        <v>2369</v>
      </c>
      <c r="L190" s="14" t="s">
        <v>11</v>
      </c>
    </row>
    <row r="191" spans="1:12" ht="13.2" x14ac:dyDescent="0.25">
      <c r="A191" s="7" t="s">
        <v>233</v>
      </c>
      <c r="B191" s="14" t="s">
        <v>1383</v>
      </c>
      <c r="C191" s="22">
        <f>VLOOKUP(A191,Μητρώο!$A$2:$E$1187,5,FALSE)</f>
        <v>45468</v>
      </c>
      <c r="D191" s="14">
        <f>VLOOKUP(A191,Ποσότητα!$A$2:$J$1184,6,FALSE)</f>
        <v>4</v>
      </c>
      <c r="E191" s="5" t="s">
        <v>2497</v>
      </c>
      <c r="F191" s="14">
        <f>VLOOKUP(A191,Μητρώο!$A$2:$C$1187,3)</f>
        <v>10</v>
      </c>
      <c r="G191" s="26">
        <v>9.2799999999999994</v>
      </c>
      <c r="H191" s="26">
        <v>0.47</v>
      </c>
      <c r="I191" s="23">
        <v>8.81</v>
      </c>
      <c r="J191" s="14"/>
      <c r="K191" s="14" t="s">
        <v>2369</v>
      </c>
      <c r="L191" s="14" t="s">
        <v>11</v>
      </c>
    </row>
    <row r="192" spans="1:12" ht="13.2" x14ac:dyDescent="0.25">
      <c r="A192" s="7" t="s">
        <v>234</v>
      </c>
      <c r="B192" s="14" t="s">
        <v>1384</v>
      </c>
      <c r="C192" s="22">
        <f>VLOOKUP(A192,Μητρώο!$A$2:$E$1187,5,FALSE)</f>
        <v>45468</v>
      </c>
      <c r="D192" s="14">
        <f>VLOOKUP(A192,Ποσότητα!$A$2:$J$1184,6,FALSE)</f>
        <v>3</v>
      </c>
      <c r="E192" s="5" t="s">
        <v>2497</v>
      </c>
      <c r="F192" s="14">
        <f>VLOOKUP(A192,Μητρώο!$A$2:$C$1187,3)</f>
        <v>10</v>
      </c>
      <c r="G192" s="26">
        <v>128.65</v>
      </c>
      <c r="H192" s="26">
        <v>6.49</v>
      </c>
      <c r="I192" s="23">
        <v>122.16</v>
      </c>
      <c r="J192" s="14"/>
      <c r="K192" s="14" t="s">
        <v>2369</v>
      </c>
      <c r="L192" s="14" t="s">
        <v>11</v>
      </c>
    </row>
    <row r="193" spans="1:12" ht="13.2" x14ac:dyDescent="0.25">
      <c r="A193" s="7" t="s">
        <v>235</v>
      </c>
      <c r="B193" s="14" t="s">
        <v>1385</v>
      </c>
      <c r="C193" s="22">
        <f>VLOOKUP(A193,Μητρώο!$A$2:$E$1187,5,FALSE)</f>
        <v>45468</v>
      </c>
      <c r="D193" s="14">
        <f>VLOOKUP(A193,Ποσότητα!$A$2:$J$1184,6,FALSE)</f>
        <v>3</v>
      </c>
      <c r="E193" s="5" t="s">
        <v>2497</v>
      </c>
      <c r="F193" s="14">
        <f>VLOOKUP(A193,Μητρώο!$A$2:$C$1187,3)</f>
        <v>10</v>
      </c>
      <c r="G193" s="26">
        <v>56.61</v>
      </c>
      <c r="H193" s="26">
        <v>2.85</v>
      </c>
      <c r="I193" s="23">
        <v>53.76</v>
      </c>
      <c r="J193" s="14"/>
      <c r="K193" s="14" t="s">
        <v>2369</v>
      </c>
      <c r="L193" s="14" t="s">
        <v>11</v>
      </c>
    </row>
    <row r="194" spans="1:12" ht="13.2" x14ac:dyDescent="0.25">
      <c r="A194" s="7" t="s">
        <v>236</v>
      </c>
      <c r="B194" s="14" t="s">
        <v>1386</v>
      </c>
      <c r="C194" s="22">
        <f>VLOOKUP(A194,Μητρώο!$A$2:$E$1187,5,FALSE)</f>
        <v>45468</v>
      </c>
      <c r="D194" s="14">
        <f>VLOOKUP(A194,Ποσότητα!$A$2:$J$1184,6,FALSE)</f>
        <v>2</v>
      </c>
      <c r="E194" s="5" t="s">
        <v>2497</v>
      </c>
      <c r="F194" s="14">
        <f>VLOOKUP(A194,Μητρώο!$A$2:$C$1187,3)</f>
        <v>10</v>
      </c>
      <c r="G194" s="26">
        <v>130.22</v>
      </c>
      <c r="H194" s="26">
        <v>6.56</v>
      </c>
      <c r="I194" s="23">
        <v>123.66</v>
      </c>
      <c r="J194" s="14"/>
      <c r="K194" s="14" t="s">
        <v>2369</v>
      </c>
      <c r="L194" s="14" t="s">
        <v>11</v>
      </c>
    </row>
    <row r="195" spans="1:12" ht="13.2" x14ac:dyDescent="0.25">
      <c r="A195" s="7" t="s">
        <v>237</v>
      </c>
      <c r="B195" s="14" t="s">
        <v>1387</v>
      </c>
      <c r="C195" s="22">
        <f>VLOOKUP(A195,Μητρώο!$A$2:$E$1187,5,FALSE)</f>
        <v>45468</v>
      </c>
      <c r="D195" s="14">
        <f>VLOOKUP(A195,Ποσότητα!$A$2:$J$1184,6,FALSE)</f>
        <v>1</v>
      </c>
      <c r="E195" s="5" t="s">
        <v>2497</v>
      </c>
      <c r="F195" s="14">
        <f>VLOOKUP(A195,Μητρώο!$A$2:$C$1187,3)</f>
        <v>10</v>
      </c>
      <c r="G195" s="26">
        <v>64.86</v>
      </c>
      <c r="H195" s="26">
        <v>3.27</v>
      </c>
      <c r="I195" s="23">
        <v>61.59</v>
      </c>
      <c r="J195" s="14"/>
      <c r="K195" s="14" t="s">
        <v>2369</v>
      </c>
      <c r="L195" s="14" t="s">
        <v>11</v>
      </c>
    </row>
    <row r="196" spans="1:12" ht="13.2" x14ac:dyDescent="0.25">
      <c r="A196" s="7" t="s">
        <v>238</v>
      </c>
      <c r="B196" s="14" t="s">
        <v>1388</v>
      </c>
      <c r="C196" s="22">
        <f>VLOOKUP(A196,Μητρώο!$A$2:$E$1187,5,FALSE)</f>
        <v>45468</v>
      </c>
      <c r="D196" s="14">
        <f>VLOOKUP(A196,Ποσότητα!$A$2:$J$1184,6,FALSE)</f>
        <v>6</v>
      </c>
      <c r="E196" s="5" t="s">
        <v>2497</v>
      </c>
      <c r="F196" s="14">
        <f>VLOOKUP(A196,Μητρώο!$A$2:$C$1187,3)</f>
        <v>10</v>
      </c>
      <c r="G196" s="26">
        <v>150.22999999999999</v>
      </c>
      <c r="H196" s="26">
        <v>7.57</v>
      </c>
      <c r="I196" s="23">
        <v>142.66</v>
      </c>
      <c r="J196" s="14"/>
      <c r="K196" s="14" t="s">
        <v>2369</v>
      </c>
      <c r="L196" s="14" t="s">
        <v>11</v>
      </c>
    </row>
    <row r="197" spans="1:12" ht="13.2" x14ac:dyDescent="0.25">
      <c r="A197" s="7" t="s">
        <v>239</v>
      </c>
      <c r="B197" s="14" t="s">
        <v>1389</v>
      </c>
      <c r="C197" s="22">
        <f>VLOOKUP(A197,Μητρώο!$A$2:$E$1187,5,FALSE)</f>
        <v>45468</v>
      </c>
      <c r="D197" s="14">
        <f>VLOOKUP(A197,Ποσότητα!$A$2:$J$1184,6,FALSE)</f>
        <v>2</v>
      </c>
      <c r="E197" s="5" t="s">
        <v>2497</v>
      </c>
      <c r="F197" s="14">
        <f>VLOOKUP(A197,Μητρώο!$A$2:$C$1187,3)</f>
        <v>10</v>
      </c>
      <c r="G197" s="26">
        <v>75.42</v>
      </c>
      <c r="H197" s="26">
        <v>3.8</v>
      </c>
      <c r="I197" s="23">
        <v>71.62</v>
      </c>
      <c r="J197" s="14"/>
      <c r="K197" s="14" t="s">
        <v>2369</v>
      </c>
      <c r="L197" s="14" t="s">
        <v>11</v>
      </c>
    </row>
    <row r="198" spans="1:12" ht="13.2" x14ac:dyDescent="0.25">
      <c r="A198" s="7" t="s">
        <v>240</v>
      </c>
      <c r="B198" s="14" t="s">
        <v>1390</v>
      </c>
      <c r="C198" s="22">
        <f>VLOOKUP(A198,Μητρώο!$A$2:$E$1187,5,FALSE)</f>
        <v>45468</v>
      </c>
      <c r="D198" s="14">
        <f>VLOOKUP(A198,Ποσότητα!$A$2:$J$1184,6,FALSE)</f>
        <v>12</v>
      </c>
      <c r="E198" s="5" t="s">
        <v>2497</v>
      </c>
      <c r="F198" s="14">
        <f>VLOOKUP(A198,Μητρώο!$A$2:$C$1187,3)</f>
        <v>10</v>
      </c>
      <c r="G198" s="26">
        <v>13.28</v>
      </c>
      <c r="H198" s="26">
        <v>0.67</v>
      </c>
      <c r="I198" s="23">
        <v>12.61</v>
      </c>
      <c r="J198" s="14"/>
      <c r="K198" s="14" t="s">
        <v>2369</v>
      </c>
      <c r="L198" s="14" t="s">
        <v>11</v>
      </c>
    </row>
    <row r="199" spans="1:12" ht="13.2" x14ac:dyDescent="0.25">
      <c r="A199" s="7" t="s">
        <v>241</v>
      </c>
      <c r="B199" s="14" t="s">
        <v>1391</v>
      </c>
      <c r="C199" s="22">
        <f>VLOOKUP(A199,Μητρώο!$A$2:$E$1187,5,FALSE)</f>
        <v>45468</v>
      </c>
      <c r="D199" s="14">
        <f>VLOOKUP(A199,Ποσότητα!$A$2:$J$1184,6,FALSE)</f>
        <v>15</v>
      </c>
      <c r="E199" s="5" t="s">
        <v>2497</v>
      </c>
      <c r="F199" s="14">
        <f>VLOOKUP(A199,Μητρώο!$A$2:$C$1187,3)</f>
        <v>10</v>
      </c>
      <c r="G199" s="26">
        <v>106.38</v>
      </c>
      <c r="H199" s="26">
        <v>16</v>
      </c>
      <c r="I199" s="23">
        <v>90.38</v>
      </c>
      <c r="J199" s="14"/>
      <c r="K199" s="14" t="s">
        <v>2369</v>
      </c>
      <c r="L199" s="14" t="s">
        <v>11</v>
      </c>
    </row>
    <row r="200" spans="1:12" ht="13.2" x14ac:dyDescent="0.25">
      <c r="A200" s="7" t="s">
        <v>242</v>
      </c>
      <c r="B200" s="14" t="s">
        <v>1392</v>
      </c>
      <c r="C200" s="22">
        <f>VLOOKUP(A200,Μητρώο!$A$2:$E$1187,5,FALSE)</f>
        <v>45468</v>
      </c>
      <c r="D200" s="14">
        <f>VLOOKUP(A200,Ποσότητα!$A$2:$J$1184,6,FALSE)</f>
        <v>10</v>
      </c>
      <c r="E200" s="5" t="s">
        <v>2497</v>
      </c>
      <c r="F200" s="14">
        <f>VLOOKUP(A200,Μητρώο!$A$2:$C$1187,3)</f>
        <v>10</v>
      </c>
      <c r="G200" s="26">
        <v>96.66</v>
      </c>
      <c r="H200" s="26">
        <v>14.54</v>
      </c>
      <c r="I200" s="23">
        <v>82.12</v>
      </c>
      <c r="J200" s="14"/>
      <c r="K200" s="14" t="s">
        <v>2369</v>
      </c>
      <c r="L200" s="14" t="s">
        <v>11</v>
      </c>
    </row>
    <row r="201" spans="1:12" ht="13.2" x14ac:dyDescent="0.25">
      <c r="A201" s="7" t="s">
        <v>243</v>
      </c>
      <c r="B201" s="14" t="s">
        <v>1393</v>
      </c>
      <c r="C201" s="22">
        <f>VLOOKUP(A201,Μητρώο!$A$2:$E$1187,5,FALSE)</f>
        <v>45468</v>
      </c>
      <c r="D201" s="14">
        <f>VLOOKUP(A201,Ποσότητα!$A$2:$J$1184,6,FALSE)</f>
        <v>8</v>
      </c>
      <c r="E201" s="5" t="s">
        <v>2497</v>
      </c>
      <c r="F201" s="14">
        <f>VLOOKUP(A201,Μητρώο!$A$2:$C$1187,3)</f>
        <v>10</v>
      </c>
      <c r="G201" s="26">
        <v>107.06</v>
      </c>
      <c r="H201" s="26">
        <v>16.11</v>
      </c>
      <c r="I201" s="23">
        <v>90.95</v>
      </c>
      <c r="J201" s="14"/>
      <c r="K201" s="14" t="s">
        <v>2369</v>
      </c>
      <c r="L201" s="14" t="s">
        <v>11</v>
      </c>
    </row>
    <row r="202" spans="1:12" ht="13.2" x14ac:dyDescent="0.25">
      <c r="A202" s="7" t="s">
        <v>244</v>
      </c>
      <c r="B202" s="14" t="s">
        <v>1394</v>
      </c>
      <c r="C202" s="22">
        <f>VLOOKUP(A202,Μητρώο!$A$2:$E$1187,5,FALSE)</f>
        <v>45468</v>
      </c>
      <c r="D202" s="14">
        <f>VLOOKUP(A202,Ποσότητα!$A$2:$J$1184,6,FALSE)</f>
        <v>5</v>
      </c>
      <c r="E202" s="5" t="s">
        <v>2497</v>
      </c>
      <c r="F202" s="14">
        <f>VLOOKUP(A202,Μητρώο!$A$2:$C$1187,3)</f>
        <v>10</v>
      </c>
      <c r="G202" s="26">
        <v>82.98</v>
      </c>
      <c r="H202" s="26">
        <v>12.48</v>
      </c>
      <c r="I202" s="23">
        <v>70.5</v>
      </c>
      <c r="J202" s="14"/>
      <c r="K202" s="14" t="s">
        <v>2369</v>
      </c>
      <c r="L202" s="14" t="s">
        <v>11</v>
      </c>
    </row>
    <row r="203" spans="1:12" ht="13.2" x14ac:dyDescent="0.25">
      <c r="A203" s="7" t="s">
        <v>245</v>
      </c>
      <c r="B203" s="14" t="s">
        <v>1395</v>
      </c>
      <c r="C203" s="22">
        <f>VLOOKUP(A203,Μητρώο!$A$2:$E$1187,5,FALSE)</f>
        <v>45468</v>
      </c>
      <c r="D203" s="14">
        <f>VLOOKUP(A203,Ποσότητα!$A$2:$J$1184,6,FALSE)</f>
        <v>5</v>
      </c>
      <c r="E203" s="5" t="s">
        <v>2497</v>
      </c>
      <c r="F203" s="14">
        <f>VLOOKUP(A203,Μητρώο!$A$2:$C$1187,3)</f>
        <v>10</v>
      </c>
      <c r="G203" s="26">
        <v>29.12</v>
      </c>
      <c r="H203" s="26">
        <v>4.38</v>
      </c>
      <c r="I203" s="23">
        <v>24.74</v>
      </c>
      <c r="J203" s="14"/>
      <c r="K203" s="14" t="s">
        <v>2369</v>
      </c>
      <c r="L203" s="14" t="s">
        <v>11</v>
      </c>
    </row>
    <row r="204" spans="1:12" ht="13.2" x14ac:dyDescent="0.25">
      <c r="A204" s="7" t="s">
        <v>246</v>
      </c>
      <c r="B204" s="14" t="s">
        <v>1396</v>
      </c>
      <c r="C204" s="22">
        <f>VLOOKUP(A204,Μητρώο!$A$2:$E$1187,5,FALSE)</f>
        <v>45468</v>
      </c>
      <c r="D204" s="14">
        <f>VLOOKUP(A204,Ποσότητα!$A$2:$J$1184,6,FALSE)</f>
        <v>5</v>
      </c>
      <c r="E204" s="5" t="s">
        <v>2497</v>
      </c>
      <c r="F204" s="14">
        <f>VLOOKUP(A204,Μητρώο!$A$2:$C$1187,3)</f>
        <v>10</v>
      </c>
      <c r="G204" s="26">
        <v>42.98</v>
      </c>
      <c r="H204" s="26">
        <v>6.47</v>
      </c>
      <c r="I204" s="23">
        <v>36.51</v>
      </c>
      <c r="J204" s="14"/>
      <c r="K204" s="14" t="s">
        <v>2369</v>
      </c>
      <c r="L204" s="14" t="s">
        <v>11</v>
      </c>
    </row>
    <row r="205" spans="1:12" ht="13.2" x14ac:dyDescent="0.25">
      <c r="A205" s="7" t="s">
        <v>247</v>
      </c>
      <c r="B205" s="14" t="s">
        <v>1397</v>
      </c>
      <c r="C205" s="22">
        <f>VLOOKUP(A205,Μητρώο!$A$2:$E$1187,5,FALSE)</f>
        <v>45468</v>
      </c>
      <c r="D205" s="14">
        <f>VLOOKUP(A205,Ποσότητα!$A$2:$J$1184,6,FALSE)</f>
        <v>5</v>
      </c>
      <c r="E205" s="5" t="s">
        <v>2497</v>
      </c>
      <c r="F205" s="14">
        <f>VLOOKUP(A205,Μητρώο!$A$2:$C$1187,3)</f>
        <v>10</v>
      </c>
      <c r="G205" s="26">
        <v>16.02</v>
      </c>
      <c r="H205" s="26">
        <v>2.41</v>
      </c>
      <c r="I205" s="23">
        <v>13.61</v>
      </c>
      <c r="J205" s="14"/>
      <c r="K205" s="14" t="s">
        <v>2369</v>
      </c>
      <c r="L205" s="14" t="s">
        <v>11</v>
      </c>
    </row>
    <row r="206" spans="1:12" ht="13.2" x14ac:dyDescent="0.25">
      <c r="A206" s="7" t="s">
        <v>248</v>
      </c>
      <c r="B206" s="14" t="s">
        <v>1398</v>
      </c>
      <c r="C206" s="22">
        <f>VLOOKUP(A206,Μητρώο!$A$2:$E$1187,5,FALSE)</f>
        <v>45468</v>
      </c>
      <c r="D206" s="14">
        <f>VLOOKUP(A206,Ποσότητα!$A$2:$J$1184,6,FALSE)</f>
        <v>10</v>
      </c>
      <c r="E206" s="5" t="s">
        <v>2497</v>
      </c>
      <c r="F206" s="14">
        <f>VLOOKUP(A206,Μητρώο!$A$2:$C$1187,3)</f>
        <v>10</v>
      </c>
      <c r="G206" s="26">
        <v>47.16</v>
      </c>
      <c r="H206" s="26">
        <v>7.1</v>
      </c>
      <c r="I206" s="23">
        <v>40.06</v>
      </c>
      <c r="J206" s="14"/>
      <c r="K206" s="14" t="s">
        <v>2369</v>
      </c>
      <c r="L206" s="14" t="s">
        <v>11</v>
      </c>
    </row>
    <row r="207" spans="1:12" ht="13.2" x14ac:dyDescent="0.25">
      <c r="A207" s="7" t="s">
        <v>249</v>
      </c>
      <c r="B207" s="14" t="s">
        <v>1399</v>
      </c>
      <c r="C207" s="22">
        <f>VLOOKUP(A207,Μητρώο!$A$2:$E$1187,5,FALSE)</f>
        <v>45468</v>
      </c>
      <c r="D207" s="14">
        <f>VLOOKUP(A207,Ποσότητα!$A$2:$J$1184,6,FALSE)</f>
        <v>10</v>
      </c>
      <c r="E207" s="5" t="s">
        <v>2497</v>
      </c>
      <c r="F207" s="14">
        <f>VLOOKUP(A207,Μητρώο!$A$2:$C$1187,3)</f>
        <v>10</v>
      </c>
      <c r="G207" s="26">
        <v>23.4</v>
      </c>
      <c r="H207" s="26">
        <v>3.52</v>
      </c>
      <c r="I207" s="23">
        <v>19.88</v>
      </c>
      <c r="J207" s="14"/>
      <c r="K207" s="14" t="s">
        <v>2369</v>
      </c>
      <c r="L207" s="14" t="s">
        <v>11</v>
      </c>
    </row>
    <row r="208" spans="1:12" ht="13.2" x14ac:dyDescent="0.25">
      <c r="A208" s="7" t="s">
        <v>250</v>
      </c>
      <c r="B208" s="14" t="s">
        <v>1400</v>
      </c>
      <c r="C208" s="22">
        <f>VLOOKUP(A208,Μητρώο!$A$2:$E$1187,5,FALSE)</f>
        <v>45468</v>
      </c>
      <c r="D208" s="14">
        <f>VLOOKUP(A208,Ποσότητα!$A$2:$J$1184,6,FALSE)</f>
        <v>10</v>
      </c>
      <c r="E208" s="5" t="s">
        <v>2497</v>
      </c>
      <c r="F208" s="14">
        <f>VLOOKUP(A208,Μητρώο!$A$2:$C$1187,3)</f>
        <v>10</v>
      </c>
      <c r="G208" s="26">
        <v>36</v>
      </c>
      <c r="H208" s="26">
        <v>5.41</v>
      </c>
      <c r="I208" s="23">
        <v>30.59</v>
      </c>
      <c r="J208" s="14"/>
      <c r="K208" s="14" t="s">
        <v>2369</v>
      </c>
      <c r="L208" s="14" t="s">
        <v>11</v>
      </c>
    </row>
    <row r="209" spans="1:12" ht="13.2" x14ac:dyDescent="0.25">
      <c r="A209" s="7" t="s">
        <v>251</v>
      </c>
      <c r="B209" s="14" t="s">
        <v>1401</v>
      </c>
      <c r="C209" s="22">
        <f>VLOOKUP(A209,Μητρώο!$A$2:$E$1187,5,FALSE)</f>
        <v>45468</v>
      </c>
      <c r="D209" s="14">
        <f>VLOOKUP(A209,Ποσότητα!$A$2:$J$1184,6,FALSE)</f>
        <v>10</v>
      </c>
      <c r="E209" s="5" t="s">
        <v>2497</v>
      </c>
      <c r="F209" s="14">
        <f>VLOOKUP(A209,Μητρώο!$A$2:$C$1187,3)</f>
        <v>10</v>
      </c>
      <c r="G209" s="26">
        <v>47.52</v>
      </c>
      <c r="H209" s="26">
        <v>7.15</v>
      </c>
      <c r="I209" s="23">
        <v>40.369999999999997</v>
      </c>
      <c r="J209" s="14"/>
      <c r="K209" s="14" t="s">
        <v>2369</v>
      </c>
      <c r="L209" s="14" t="s">
        <v>11</v>
      </c>
    </row>
    <row r="210" spans="1:12" ht="13.2" x14ac:dyDescent="0.25">
      <c r="A210" s="7" t="s">
        <v>252</v>
      </c>
      <c r="B210" s="14" t="s">
        <v>1402</v>
      </c>
      <c r="C210" s="22">
        <f>VLOOKUP(A210,Μητρώο!$A$2:$E$1187,5,FALSE)</f>
        <v>45468</v>
      </c>
      <c r="D210" s="14">
        <f>VLOOKUP(A210,Ποσότητα!$A$2:$J$1184,6,FALSE)</f>
        <v>15</v>
      </c>
      <c r="E210" s="5" t="s">
        <v>2497</v>
      </c>
      <c r="F210" s="14">
        <f>VLOOKUP(A210,Μητρώο!$A$2:$C$1187,3)</f>
        <v>10</v>
      </c>
      <c r="G210" s="26">
        <v>106.65</v>
      </c>
      <c r="H210" s="26">
        <v>16.04</v>
      </c>
      <c r="I210" s="23">
        <v>90.61</v>
      </c>
      <c r="J210" s="14"/>
      <c r="K210" s="14" t="s">
        <v>2369</v>
      </c>
      <c r="L210" s="14" t="s">
        <v>11</v>
      </c>
    </row>
    <row r="211" spans="1:12" ht="13.2" x14ac:dyDescent="0.25">
      <c r="A211" s="7" t="s">
        <v>253</v>
      </c>
      <c r="B211" s="14" t="s">
        <v>1403</v>
      </c>
      <c r="C211" s="22">
        <f>VLOOKUP(A211,Μητρώο!$A$2:$E$1187,5,FALSE)</f>
        <v>45468</v>
      </c>
      <c r="D211" s="14">
        <f>VLOOKUP(A211,Ποσότητα!$A$2:$J$1184,6,FALSE)</f>
        <v>10</v>
      </c>
      <c r="E211" s="5" t="s">
        <v>2497</v>
      </c>
      <c r="F211" s="14">
        <f>VLOOKUP(A211,Μητρώο!$A$2:$C$1187,3)</f>
        <v>10</v>
      </c>
      <c r="G211" s="26">
        <v>56.16</v>
      </c>
      <c r="H211" s="26">
        <v>8.4499999999999993</v>
      </c>
      <c r="I211" s="23">
        <v>47.71</v>
      </c>
      <c r="J211" s="14"/>
      <c r="K211" s="14" t="s">
        <v>2369</v>
      </c>
      <c r="L211" s="14" t="s">
        <v>11</v>
      </c>
    </row>
    <row r="212" spans="1:12" ht="13.2" x14ac:dyDescent="0.25">
      <c r="A212" s="7" t="s">
        <v>254</v>
      </c>
      <c r="B212" s="14" t="s">
        <v>1404</v>
      </c>
      <c r="C212" s="22">
        <f>VLOOKUP(A212,Μητρώο!$A$2:$E$1187,5,FALSE)</f>
        <v>45468</v>
      </c>
      <c r="D212" s="14">
        <f>VLOOKUP(A212,Ποσότητα!$A$2:$J$1184,6,FALSE)</f>
        <v>10</v>
      </c>
      <c r="E212" s="5" t="s">
        <v>2497</v>
      </c>
      <c r="F212" s="14">
        <f>VLOOKUP(A212,Μητρώο!$A$2:$C$1187,3)</f>
        <v>10</v>
      </c>
      <c r="G212" s="26">
        <v>87.57</v>
      </c>
      <c r="H212" s="26">
        <v>13.17</v>
      </c>
      <c r="I212" s="23">
        <v>74.400000000000006</v>
      </c>
      <c r="J212" s="14"/>
      <c r="K212" s="14" t="s">
        <v>2369</v>
      </c>
      <c r="L212" s="14" t="s">
        <v>11</v>
      </c>
    </row>
    <row r="213" spans="1:12" ht="13.2" x14ac:dyDescent="0.25">
      <c r="A213" s="7" t="s">
        <v>255</v>
      </c>
      <c r="B213" s="14" t="s">
        <v>1405</v>
      </c>
      <c r="C213" s="22">
        <f>VLOOKUP(A213,Μητρώο!$A$2:$E$1187,5,FALSE)</f>
        <v>45468</v>
      </c>
      <c r="D213" s="14">
        <f>VLOOKUP(A213,Ποσότητα!$A$2:$J$1184,6,FALSE)</f>
        <v>20</v>
      </c>
      <c r="E213" s="5" t="s">
        <v>2497</v>
      </c>
      <c r="F213" s="14">
        <f>VLOOKUP(A213,Μητρώο!$A$2:$C$1187,3)</f>
        <v>10</v>
      </c>
      <c r="G213" s="26">
        <v>52.2</v>
      </c>
      <c r="H213" s="26">
        <v>7.85</v>
      </c>
      <c r="I213" s="23">
        <v>44.35</v>
      </c>
      <c r="J213" s="14"/>
      <c r="K213" s="14" t="s">
        <v>2369</v>
      </c>
      <c r="L213" s="14" t="s">
        <v>11</v>
      </c>
    </row>
    <row r="214" spans="1:12" ht="13.2" x14ac:dyDescent="0.25">
      <c r="A214" s="7" t="s">
        <v>256</v>
      </c>
      <c r="B214" s="14" t="s">
        <v>1406</v>
      </c>
      <c r="C214" s="22">
        <f>VLOOKUP(A214,Μητρώο!$A$2:$E$1187,5,FALSE)</f>
        <v>45468</v>
      </c>
      <c r="D214" s="14">
        <f>VLOOKUP(A214,Ποσότητα!$A$2:$J$1184,6,FALSE)</f>
        <v>15</v>
      </c>
      <c r="E214" s="5" t="s">
        <v>2497</v>
      </c>
      <c r="F214" s="14">
        <f>VLOOKUP(A214,Μητρώο!$A$2:$C$1187,3)</f>
        <v>10</v>
      </c>
      <c r="G214" s="26">
        <v>50.76</v>
      </c>
      <c r="H214" s="26">
        <v>7.64</v>
      </c>
      <c r="I214" s="23">
        <v>43.12</v>
      </c>
      <c r="J214" s="14"/>
      <c r="K214" s="14" t="s">
        <v>2369</v>
      </c>
      <c r="L214" s="14" t="s">
        <v>11</v>
      </c>
    </row>
    <row r="215" spans="1:12" ht="13.2" x14ac:dyDescent="0.25">
      <c r="A215" s="7" t="s">
        <v>257</v>
      </c>
      <c r="B215" s="14" t="s">
        <v>1407</v>
      </c>
      <c r="C215" s="22">
        <f>VLOOKUP(A215,Μητρώο!$A$2:$E$1187,5,FALSE)</f>
        <v>45468</v>
      </c>
      <c r="D215" s="14">
        <f>VLOOKUP(A215,Ποσότητα!$A$2:$J$1184,6,FALSE)</f>
        <v>10</v>
      </c>
      <c r="E215" s="5" t="s">
        <v>2497</v>
      </c>
      <c r="F215" s="14">
        <f>VLOOKUP(A215,Μητρώο!$A$2:$C$1187,3)</f>
        <v>10</v>
      </c>
      <c r="G215" s="26">
        <v>37.08</v>
      </c>
      <c r="H215" s="26">
        <v>5.58</v>
      </c>
      <c r="I215" s="23">
        <v>31.5</v>
      </c>
      <c r="J215" s="14"/>
      <c r="K215" s="14" t="s">
        <v>2369</v>
      </c>
      <c r="L215" s="14" t="s">
        <v>11</v>
      </c>
    </row>
    <row r="216" spans="1:12" ht="13.2" x14ac:dyDescent="0.25">
      <c r="A216" s="7" t="s">
        <v>258</v>
      </c>
      <c r="B216" s="14" t="s">
        <v>1408</v>
      </c>
      <c r="C216" s="22">
        <f>VLOOKUP(A216,Μητρώο!$A$2:$E$1187,5,FALSE)</f>
        <v>45468</v>
      </c>
      <c r="D216" s="14">
        <f>VLOOKUP(A216,Ποσότητα!$A$2:$J$1184,6,FALSE)</f>
        <v>5</v>
      </c>
      <c r="E216" s="5" t="s">
        <v>2497</v>
      </c>
      <c r="F216" s="14">
        <f>VLOOKUP(A216,Μητρώο!$A$2:$C$1187,3)</f>
        <v>10</v>
      </c>
      <c r="G216" s="26">
        <v>19.89</v>
      </c>
      <c r="H216" s="26">
        <v>2.99</v>
      </c>
      <c r="I216" s="23">
        <v>16.899999999999999</v>
      </c>
      <c r="J216" s="14"/>
      <c r="K216" s="14" t="s">
        <v>2369</v>
      </c>
      <c r="L216" s="14" t="s">
        <v>11</v>
      </c>
    </row>
    <row r="217" spans="1:12" ht="13.2" x14ac:dyDescent="0.25">
      <c r="A217" s="7" t="s">
        <v>259</v>
      </c>
      <c r="B217" s="14" t="s">
        <v>1409</v>
      </c>
      <c r="C217" s="22">
        <f>VLOOKUP(A217,Μητρώο!$A$2:$E$1187,5,FALSE)</f>
        <v>45468</v>
      </c>
      <c r="D217" s="14">
        <f>VLOOKUP(A217,Ποσότητα!$A$2:$J$1184,6,FALSE)</f>
        <v>30</v>
      </c>
      <c r="E217" s="5" t="s">
        <v>2497</v>
      </c>
      <c r="F217" s="14">
        <f>VLOOKUP(A217,Μητρώο!$A$2:$C$1187,3)</f>
        <v>10</v>
      </c>
      <c r="G217" s="26">
        <v>48.87</v>
      </c>
      <c r="H217" s="26">
        <v>7.35</v>
      </c>
      <c r="I217" s="23">
        <v>41.52</v>
      </c>
      <c r="J217" s="14"/>
      <c r="K217" s="14" t="s">
        <v>2369</v>
      </c>
      <c r="L217" s="14" t="s">
        <v>11</v>
      </c>
    </row>
    <row r="218" spans="1:12" ht="13.2" x14ac:dyDescent="0.25">
      <c r="A218" s="7" t="s">
        <v>260</v>
      </c>
      <c r="B218" s="14" t="s">
        <v>1410</v>
      </c>
      <c r="C218" s="22">
        <f>VLOOKUP(A218,Μητρώο!$A$2:$E$1187,5,FALSE)</f>
        <v>45468</v>
      </c>
      <c r="D218" s="14">
        <f>VLOOKUP(A218,Ποσότητα!$A$2:$J$1184,6,FALSE)</f>
        <v>10</v>
      </c>
      <c r="E218" s="5" t="s">
        <v>2497</v>
      </c>
      <c r="F218" s="14">
        <f>VLOOKUP(A218,Μητρώο!$A$2:$C$1187,3)</f>
        <v>10</v>
      </c>
      <c r="G218" s="26">
        <v>25.11</v>
      </c>
      <c r="H218" s="26">
        <v>3.78</v>
      </c>
      <c r="I218" s="23">
        <v>21.33</v>
      </c>
      <c r="J218" s="14"/>
      <c r="K218" s="14" t="s">
        <v>2369</v>
      </c>
      <c r="L218" s="14" t="s">
        <v>11</v>
      </c>
    </row>
    <row r="219" spans="1:12" ht="13.2" x14ac:dyDescent="0.25">
      <c r="A219" s="7" t="s">
        <v>261</v>
      </c>
      <c r="B219" s="14" t="s">
        <v>1411</v>
      </c>
      <c r="C219" s="22">
        <f>VLOOKUP(A219,Μητρώο!$A$2:$E$1187,5,FALSE)</f>
        <v>45468</v>
      </c>
      <c r="D219" s="14">
        <f>VLOOKUP(A219,Ποσότητα!$A$2:$J$1184,6,FALSE)</f>
        <v>8</v>
      </c>
      <c r="E219" s="5" t="s">
        <v>2497</v>
      </c>
      <c r="F219" s="14">
        <f>VLOOKUP(A219,Μητρώο!$A$2:$C$1187,3)</f>
        <v>10</v>
      </c>
      <c r="G219" s="26">
        <v>22.75</v>
      </c>
      <c r="H219" s="26">
        <v>3.43</v>
      </c>
      <c r="I219" s="23">
        <v>19.32</v>
      </c>
      <c r="J219" s="14"/>
      <c r="K219" s="14" t="s">
        <v>2369</v>
      </c>
      <c r="L219" s="14" t="s">
        <v>11</v>
      </c>
    </row>
    <row r="220" spans="1:12" ht="13.2" x14ac:dyDescent="0.25">
      <c r="A220" s="7" t="s">
        <v>262</v>
      </c>
      <c r="B220" s="14" t="s">
        <v>1412</v>
      </c>
      <c r="C220" s="22">
        <f>VLOOKUP(A220,Μητρώο!$A$2:$E$1187,5,FALSE)</f>
        <v>45468</v>
      </c>
      <c r="D220" s="14">
        <f>VLOOKUP(A220,Ποσότητα!$A$2:$J$1184,6,FALSE)</f>
        <v>8</v>
      </c>
      <c r="E220" s="5" t="s">
        <v>2497</v>
      </c>
      <c r="F220" s="14">
        <f>VLOOKUP(A220,Μητρώο!$A$2:$C$1187,3)</f>
        <v>10</v>
      </c>
      <c r="G220" s="26">
        <v>11.45</v>
      </c>
      <c r="H220" s="26">
        <v>0.57999999999999996</v>
      </c>
      <c r="I220" s="23">
        <v>10.87</v>
      </c>
      <c r="J220" s="14"/>
      <c r="K220" s="14" t="s">
        <v>2369</v>
      </c>
      <c r="L220" s="14" t="s">
        <v>11</v>
      </c>
    </row>
    <row r="221" spans="1:12" ht="13.2" x14ac:dyDescent="0.25">
      <c r="A221" s="7" t="s">
        <v>263</v>
      </c>
      <c r="B221" s="14" t="s">
        <v>1413</v>
      </c>
      <c r="C221" s="22">
        <f>VLOOKUP(A221,Μητρώο!$A$2:$E$1187,5,FALSE)</f>
        <v>45468</v>
      </c>
      <c r="D221" s="14">
        <f>VLOOKUP(A221,Ποσότητα!$A$2:$J$1184,6,FALSE)</f>
        <v>1</v>
      </c>
      <c r="E221" s="5" t="s">
        <v>2497</v>
      </c>
      <c r="F221" s="14">
        <f>VLOOKUP(A221,Μητρώο!$A$2:$C$1187,3)</f>
        <v>10</v>
      </c>
      <c r="G221" s="26">
        <v>11.12</v>
      </c>
      <c r="H221" s="26">
        <v>0.56000000000000005</v>
      </c>
      <c r="I221" s="23">
        <v>10.56</v>
      </c>
      <c r="J221" s="14"/>
      <c r="K221" s="14" t="s">
        <v>2369</v>
      </c>
      <c r="L221" s="14" t="s">
        <v>11</v>
      </c>
    </row>
    <row r="222" spans="1:12" ht="13.2" x14ac:dyDescent="0.25">
      <c r="A222" s="7" t="s">
        <v>264</v>
      </c>
      <c r="B222" s="14" t="s">
        <v>1414</v>
      </c>
      <c r="C222" s="22">
        <f>VLOOKUP(A222,Μητρώο!$A$2:$E$1187,5,FALSE)</f>
        <v>45468</v>
      </c>
      <c r="D222" s="14">
        <f>VLOOKUP(A222,Ποσότητα!$A$2:$J$1184,6,FALSE)</f>
        <v>2</v>
      </c>
      <c r="E222" s="5" t="s">
        <v>2497</v>
      </c>
      <c r="F222" s="14">
        <f>VLOOKUP(A222,Μητρώο!$A$2:$C$1187,3)</f>
        <v>10</v>
      </c>
      <c r="G222" s="26">
        <v>28.6</v>
      </c>
      <c r="H222" s="26">
        <v>1.44</v>
      </c>
      <c r="I222" s="23">
        <v>27.16</v>
      </c>
      <c r="J222" s="14"/>
      <c r="K222" s="14" t="s">
        <v>2369</v>
      </c>
      <c r="L222" s="14" t="s">
        <v>11</v>
      </c>
    </row>
    <row r="223" spans="1:12" ht="13.2" x14ac:dyDescent="0.25">
      <c r="A223" s="7" t="s">
        <v>265</v>
      </c>
      <c r="B223" s="14" t="s">
        <v>1415</v>
      </c>
      <c r="C223" s="22">
        <f>VLOOKUP(A223,Μητρώο!$A$2:$E$1187,5,FALSE)</f>
        <v>45468</v>
      </c>
      <c r="D223" s="14">
        <f>VLOOKUP(A223,Ποσότητα!$A$2:$J$1184,6,FALSE)</f>
        <v>300</v>
      </c>
      <c r="E223" s="5" t="s">
        <v>2497</v>
      </c>
      <c r="F223" s="14">
        <f>VLOOKUP(A223,Μητρώο!$A$2:$C$1187,3)</f>
        <v>10</v>
      </c>
      <c r="G223" s="26">
        <v>108.3</v>
      </c>
      <c r="H223" s="26">
        <v>5.46</v>
      </c>
      <c r="I223" s="23">
        <v>102.84</v>
      </c>
      <c r="J223" s="14"/>
      <c r="K223" s="14" t="s">
        <v>2369</v>
      </c>
      <c r="L223" s="14" t="s">
        <v>11</v>
      </c>
    </row>
    <row r="224" spans="1:12" ht="13.2" x14ac:dyDescent="0.25">
      <c r="A224" s="7" t="s">
        <v>266</v>
      </c>
      <c r="B224" s="14" t="s">
        <v>1416</v>
      </c>
      <c r="C224" s="22">
        <f>VLOOKUP(A224,Μητρώο!$A$2:$E$1187,5,FALSE)</f>
        <v>45468</v>
      </c>
      <c r="D224" s="14">
        <f>VLOOKUP(A224,Ποσότητα!$A$2:$J$1184,6,FALSE)</f>
        <v>240</v>
      </c>
      <c r="E224" s="5" t="s">
        <v>2497</v>
      </c>
      <c r="F224" s="14">
        <f>VLOOKUP(A224,Μητρώο!$A$2:$C$1187,3)</f>
        <v>10</v>
      </c>
      <c r="G224" s="26">
        <v>123.12</v>
      </c>
      <c r="H224" s="26">
        <v>6.21</v>
      </c>
      <c r="I224" s="23">
        <v>116.91</v>
      </c>
      <c r="J224" s="14"/>
      <c r="K224" s="14" t="s">
        <v>2369</v>
      </c>
      <c r="L224" s="14" t="s">
        <v>11</v>
      </c>
    </row>
    <row r="225" spans="1:12" ht="13.2" x14ac:dyDescent="0.25">
      <c r="A225" s="7" t="s">
        <v>267</v>
      </c>
      <c r="B225" s="14" t="s">
        <v>1417</v>
      </c>
      <c r="C225" s="22">
        <f>VLOOKUP(A225,Μητρώο!$A$2:$E$1187,5,FALSE)</f>
        <v>45468</v>
      </c>
      <c r="D225" s="14">
        <f>VLOOKUP(A225,Ποσότητα!$A$2:$J$1184,6,FALSE)</f>
        <v>24</v>
      </c>
      <c r="E225" s="5" t="s">
        <v>2497</v>
      </c>
      <c r="F225" s="14">
        <f>VLOOKUP(A225,Μητρώο!$A$2:$C$1187,3)</f>
        <v>10</v>
      </c>
      <c r="G225" s="26">
        <v>5.0199999999999996</v>
      </c>
      <c r="H225" s="26">
        <v>0.25</v>
      </c>
      <c r="I225" s="23">
        <v>4.7699999999999996</v>
      </c>
      <c r="J225" s="14"/>
      <c r="K225" s="14" t="s">
        <v>2369</v>
      </c>
      <c r="L225" s="14" t="s">
        <v>11</v>
      </c>
    </row>
    <row r="226" spans="1:12" ht="13.2" x14ac:dyDescent="0.25">
      <c r="A226" s="7" t="s">
        <v>268</v>
      </c>
      <c r="B226" s="14" t="s">
        <v>1418</v>
      </c>
      <c r="C226" s="22">
        <f>VLOOKUP(A226,Μητρώο!$A$2:$E$1187,5,FALSE)</f>
        <v>45468</v>
      </c>
      <c r="D226" s="14">
        <f>VLOOKUP(A226,Ποσότητα!$A$2:$J$1184,6,FALSE)</f>
        <v>216</v>
      </c>
      <c r="E226" s="5" t="s">
        <v>2497</v>
      </c>
      <c r="F226" s="14">
        <f>VLOOKUP(A226,Μητρώο!$A$2:$C$1187,3)</f>
        <v>10</v>
      </c>
      <c r="G226" s="26">
        <v>184.68</v>
      </c>
      <c r="H226" s="26">
        <v>9.31</v>
      </c>
      <c r="I226" s="23">
        <v>175.37</v>
      </c>
      <c r="J226" s="14"/>
      <c r="K226" s="14" t="s">
        <v>2369</v>
      </c>
      <c r="L226" s="14" t="s">
        <v>11</v>
      </c>
    </row>
    <row r="227" spans="1:12" ht="13.2" x14ac:dyDescent="0.25">
      <c r="A227" s="7" t="s">
        <v>269</v>
      </c>
      <c r="B227" s="14" t="s">
        <v>1419</v>
      </c>
      <c r="C227" s="22">
        <f>VLOOKUP(A227,Μητρώο!$A$2:$E$1187,5,FALSE)</f>
        <v>45468</v>
      </c>
      <c r="D227" s="14">
        <f>VLOOKUP(A227,Ποσότητα!$A$2:$J$1184,6,FALSE)</f>
        <v>300</v>
      </c>
      <c r="E227" s="5" t="s">
        <v>2497</v>
      </c>
      <c r="F227" s="14">
        <f>VLOOKUP(A227,Μητρώο!$A$2:$C$1187,3)</f>
        <v>10</v>
      </c>
      <c r="G227" s="26">
        <v>256.5</v>
      </c>
      <c r="H227" s="26">
        <v>12.93</v>
      </c>
      <c r="I227" s="23">
        <v>243.57</v>
      </c>
      <c r="J227" s="14"/>
      <c r="K227" s="14" t="s">
        <v>2369</v>
      </c>
      <c r="L227" s="14" t="s">
        <v>11</v>
      </c>
    </row>
    <row r="228" spans="1:12" ht="13.2" x14ac:dyDescent="0.25">
      <c r="A228" s="7" t="s">
        <v>270</v>
      </c>
      <c r="B228" s="14" t="s">
        <v>1420</v>
      </c>
      <c r="C228" s="22">
        <f>VLOOKUP(A228,Μητρώο!$A$2:$E$1187,5,FALSE)</f>
        <v>45468</v>
      </c>
      <c r="D228" s="14">
        <f>VLOOKUP(A228,Ποσότητα!$A$2:$J$1184,6,FALSE)</f>
        <v>300</v>
      </c>
      <c r="E228" s="5" t="s">
        <v>2497</v>
      </c>
      <c r="F228" s="14">
        <f>VLOOKUP(A228,Μητρώο!$A$2:$C$1187,3)</f>
        <v>10</v>
      </c>
      <c r="G228" s="26">
        <v>345.6</v>
      </c>
      <c r="H228" s="26">
        <v>17.420000000000002</v>
      </c>
      <c r="I228" s="23">
        <v>328.18</v>
      </c>
      <c r="J228" s="14"/>
      <c r="K228" s="14" t="s">
        <v>2369</v>
      </c>
      <c r="L228" s="14" t="s">
        <v>11</v>
      </c>
    </row>
    <row r="229" spans="1:12" ht="13.2" x14ac:dyDescent="0.25">
      <c r="A229" s="7" t="s">
        <v>271</v>
      </c>
      <c r="B229" s="14" t="s">
        <v>1421</v>
      </c>
      <c r="C229" s="22">
        <f>VLOOKUP(A229,Μητρώο!$A$2:$E$1187,5,FALSE)</f>
        <v>45468</v>
      </c>
      <c r="D229" s="14">
        <f>VLOOKUP(A229,Ποσότητα!$A$2:$J$1184,6,FALSE)</f>
        <v>624</v>
      </c>
      <c r="E229" s="5" t="s">
        <v>2497</v>
      </c>
      <c r="F229" s="14">
        <f>VLOOKUP(A229,Μητρώο!$A$2:$C$1187,3)</f>
        <v>10</v>
      </c>
      <c r="G229" s="26">
        <v>617.76</v>
      </c>
      <c r="H229" s="26">
        <v>31.14</v>
      </c>
      <c r="I229" s="23">
        <v>586.62</v>
      </c>
      <c r="J229" s="14"/>
      <c r="K229" s="14" t="s">
        <v>2369</v>
      </c>
      <c r="L229" s="14" t="s">
        <v>11</v>
      </c>
    </row>
    <row r="230" spans="1:12" ht="13.2" x14ac:dyDescent="0.25">
      <c r="A230" s="7" t="s">
        <v>272</v>
      </c>
      <c r="B230" s="14" t="s">
        <v>1422</v>
      </c>
      <c r="C230" s="22">
        <f>VLOOKUP(A230,Μητρώο!$A$2:$E$1187,5,FALSE)</f>
        <v>45468</v>
      </c>
      <c r="D230" s="14">
        <f>VLOOKUP(A230,Ποσότητα!$A$2:$J$1184,6,FALSE)</f>
        <v>504</v>
      </c>
      <c r="E230" s="5" t="s">
        <v>2497</v>
      </c>
      <c r="F230" s="14">
        <f>VLOOKUP(A230,Μητρώο!$A$2:$C$1187,3)</f>
        <v>10</v>
      </c>
      <c r="G230" s="26">
        <v>498.96</v>
      </c>
      <c r="H230" s="26">
        <v>25.15</v>
      </c>
      <c r="I230" s="23">
        <v>473.81</v>
      </c>
      <c r="J230" s="14"/>
      <c r="K230" s="14" t="s">
        <v>2369</v>
      </c>
      <c r="L230" s="14" t="s">
        <v>11</v>
      </c>
    </row>
    <row r="231" spans="1:12" ht="13.2" x14ac:dyDescent="0.25">
      <c r="A231" s="7" t="s">
        <v>273</v>
      </c>
      <c r="B231" s="14" t="s">
        <v>1423</v>
      </c>
      <c r="C231" s="22">
        <f>VLOOKUP(A231,Μητρώο!$A$2:$E$1187,5,FALSE)</f>
        <v>45468</v>
      </c>
      <c r="D231" s="14">
        <f>VLOOKUP(A231,Ποσότητα!$A$2:$J$1184,6,FALSE)</f>
        <v>204</v>
      </c>
      <c r="E231" s="5" t="s">
        <v>2497</v>
      </c>
      <c r="F231" s="14">
        <f>VLOOKUP(A231,Μητρώο!$A$2:$C$1187,3)</f>
        <v>10</v>
      </c>
      <c r="G231" s="26">
        <v>468.18</v>
      </c>
      <c r="H231" s="26">
        <v>23.6</v>
      </c>
      <c r="I231" s="23">
        <v>444.58</v>
      </c>
      <c r="J231" s="14"/>
      <c r="K231" s="14" t="s">
        <v>2369</v>
      </c>
      <c r="L231" s="14" t="s">
        <v>11</v>
      </c>
    </row>
    <row r="232" spans="1:12" ht="13.2" x14ac:dyDescent="0.25">
      <c r="A232" s="7" t="s">
        <v>274</v>
      </c>
      <c r="B232" s="14" t="s">
        <v>1424</v>
      </c>
      <c r="C232" s="22">
        <f>VLOOKUP(A232,Μητρώο!$A$2:$E$1187,5,FALSE)</f>
        <v>45468</v>
      </c>
      <c r="D232" s="14">
        <f>VLOOKUP(A232,Ποσότητα!$A$2:$J$1184,6,FALSE)</f>
        <v>240</v>
      </c>
      <c r="E232" s="5" t="s">
        <v>2497</v>
      </c>
      <c r="F232" s="14">
        <f>VLOOKUP(A232,Μητρώο!$A$2:$C$1187,3)</f>
        <v>10</v>
      </c>
      <c r="G232" s="26">
        <v>311.04000000000002</v>
      </c>
      <c r="H232" s="26">
        <v>15.68</v>
      </c>
      <c r="I232" s="23">
        <v>295.36</v>
      </c>
      <c r="J232" s="14"/>
      <c r="K232" s="14" t="s">
        <v>2369</v>
      </c>
      <c r="L232" s="14" t="s">
        <v>11</v>
      </c>
    </row>
    <row r="233" spans="1:12" ht="13.2" x14ac:dyDescent="0.25">
      <c r="A233" s="7" t="s">
        <v>275</v>
      </c>
      <c r="B233" s="14" t="s">
        <v>1425</v>
      </c>
      <c r="C233" s="22">
        <f>VLOOKUP(A233,Μητρώο!$A$2:$E$1187,5,FALSE)</f>
        <v>45468</v>
      </c>
      <c r="D233" s="14">
        <f>VLOOKUP(A233,Ποσότητα!$A$2:$J$1184,6,FALSE)</f>
        <v>288</v>
      </c>
      <c r="E233" s="5" t="s">
        <v>2497</v>
      </c>
      <c r="F233" s="14">
        <f>VLOOKUP(A233,Μητρώο!$A$2:$C$1187,3)</f>
        <v>10</v>
      </c>
      <c r="G233" s="26">
        <v>658.37</v>
      </c>
      <c r="H233" s="26">
        <v>33.19</v>
      </c>
      <c r="I233" s="23">
        <v>625.17999999999995</v>
      </c>
      <c r="J233" s="14"/>
      <c r="K233" s="14" t="s">
        <v>2369</v>
      </c>
      <c r="L233" s="14" t="s">
        <v>11</v>
      </c>
    </row>
    <row r="234" spans="1:12" ht="13.2" x14ac:dyDescent="0.25">
      <c r="A234" s="7" t="s">
        <v>276</v>
      </c>
      <c r="B234" s="14" t="s">
        <v>1426</v>
      </c>
      <c r="C234" s="22">
        <f>VLOOKUP(A234,Μητρώο!$A$2:$E$1187,5,FALSE)</f>
        <v>45468</v>
      </c>
      <c r="D234" s="14">
        <f>VLOOKUP(A234,Ποσότητα!$A$2:$J$1184,6,FALSE)</f>
        <v>144</v>
      </c>
      <c r="E234" s="5" t="s">
        <v>2497</v>
      </c>
      <c r="F234" s="14">
        <f>VLOOKUP(A234,Μητρώο!$A$2:$C$1187,3)</f>
        <v>10</v>
      </c>
      <c r="G234" s="26">
        <v>283.82</v>
      </c>
      <c r="H234" s="26">
        <v>14.31</v>
      </c>
      <c r="I234" s="23">
        <v>269.51</v>
      </c>
      <c r="J234" s="14"/>
      <c r="K234" s="14" t="s">
        <v>2369</v>
      </c>
      <c r="L234" s="14" t="s">
        <v>11</v>
      </c>
    </row>
    <row r="235" spans="1:12" ht="13.2" x14ac:dyDescent="0.25">
      <c r="A235" s="7" t="s">
        <v>277</v>
      </c>
      <c r="B235" s="14" t="s">
        <v>1427</v>
      </c>
      <c r="C235" s="22">
        <f>VLOOKUP(A235,Μητρώο!$A$2:$E$1187,5,FALSE)</f>
        <v>45468</v>
      </c>
      <c r="D235" s="14">
        <f>VLOOKUP(A235,Ποσότητα!$A$2:$J$1184,6,FALSE)</f>
        <v>288</v>
      </c>
      <c r="E235" s="5" t="s">
        <v>2497</v>
      </c>
      <c r="F235" s="14">
        <f>VLOOKUP(A235,Μητρώο!$A$2:$C$1187,3)</f>
        <v>10</v>
      </c>
      <c r="G235" s="26">
        <v>476.93</v>
      </c>
      <c r="H235" s="26">
        <v>24.04</v>
      </c>
      <c r="I235" s="23">
        <v>452.89</v>
      </c>
      <c r="J235" s="14"/>
      <c r="K235" s="14" t="s">
        <v>2369</v>
      </c>
      <c r="L235" s="14" t="s">
        <v>11</v>
      </c>
    </row>
    <row r="236" spans="1:12" ht="13.2" x14ac:dyDescent="0.25">
      <c r="A236" s="7" t="s">
        <v>278</v>
      </c>
      <c r="B236" s="14" t="s">
        <v>1428</v>
      </c>
      <c r="C236" s="22">
        <f>VLOOKUP(A236,Μητρώο!$A$2:$E$1187,5,FALSE)</f>
        <v>45468</v>
      </c>
      <c r="D236" s="14">
        <f>VLOOKUP(A236,Ποσότητα!$A$2:$J$1184,6,FALSE)</f>
        <v>300</v>
      </c>
      <c r="E236" s="5" t="s">
        <v>2497</v>
      </c>
      <c r="F236" s="14">
        <f>VLOOKUP(A236,Μητρώο!$A$2:$C$1187,3)</f>
        <v>10</v>
      </c>
      <c r="G236" s="26">
        <v>116.1</v>
      </c>
      <c r="H236" s="26">
        <v>5.85</v>
      </c>
      <c r="I236" s="23">
        <v>110.25</v>
      </c>
      <c r="J236" s="14"/>
      <c r="K236" s="14" t="s">
        <v>2369</v>
      </c>
      <c r="L236" s="14" t="s">
        <v>11</v>
      </c>
    </row>
    <row r="237" spans="1:12" ht="13.2" x14ac:dyDescent="0.25">
      <c r="A237" s="7" t="s">
        <v>279</v>
      </c>
      <c r="B237" s="14" t="s">
        <v>1429</v>
      </c>
      <c r="C237" s="22">
        <f>VLOOKUP(A237,Μητρώο!$A$2:$E$1187,5,FALSE)</f>
        <v>45468</v>
      </c>
      <c r="D237" s="14">
        <f>VLOOKUP(A237,Ποσότητα!$A$2:$J$1184,6,FALSE)</f>
        <v>480</v>
      </c>
      <c r="E237" s="5" t="s">
        <v>2497</v>
      </c>
      <c r="F237" s="14">
        <f>VLOOKUP(A237,Μητρώο!$A$2:$C$1187,3)</f>
        <v>10</v>
      </c>
      <c r="G237" s="26">
        <v>146.88</v>
      </c>
      <c r="H237" s="26">
        <v>7.4</v>
      </c>
      <c r="I237" s="23">
        <v>139.47999999999999</v>
      </c>
      <c r="J237" s="14"/>
      <c r="K237" s="14" t="s">
        <v>2369</v>
      </c>
      <c r="L237" s="14" t="s">
        <v>11</v>
      </c>
    </row>
    <row r="238" spans="1:12" ht="13.2" x14ac:dyDescent="0.25">
      <c r="A238" s="7" t="s">
        <v>280</v>
      </c>
      <c r="B238" s="14" t="s">
        <v>1430</v>
      </c>
      <c r="C238" s="22">
        <f>VLOOKUP(A238,Μητρώο!$A$2:$E$1187,5,FALSE)</f>
        <v>45468</v>
      </c>
      <c r="D238" s="14">
        <f>VLOOKUP(A238,Ποσότητα!$A$2:$J$1184,6,FALSE)</f>
        <v>3</v>
      </c>
      <c r="E238" s="5" t="s">
        <v>2497</v>
      </c>
      <c r="F238" s="14">
        <f>VLOOKUP(A238,Μητρώο!$A$2:$C$1187,3)</f>
        <v>10</v>
      </c>
      <c r="G238" s="26">
        <v>7.61</v>
      </c>
      <c r="H238" s="26">
        <v>0.38</v>
      </c>
      <c r="I238" s="23">
        <v>7.23</v>
      </c>
      <c r="J238" s="14"/>
      <c r="K238" s="14" t="s">
        <v>2369</v>
      </c>
      <c r="L238" s="14" t="s">
        <v>11</v>
      </c>
    </row>
    <row r="239" spans="1:12" ht="13.2" x14ac:dyDescent="0.25">
      <c r="A239" s="7" t="s">
        <v>281</v>
      </c>
      <c r="B239" s="14" t="s">
        <v>1431</v>
      </c>
      <c r="C239" s="22">
        <f>VLOOKUP(A239,Μητρώο!$A$2:$E$1187,5,FALSE)</f>
        <v>45468</v>
      </c>
      <c r="D239" s="14">
        <f>VLOOKUP(A239,Ποσότητα!$A$2:$J$1184,6,FALSE)</f>
        <v>2</v>
      </c>
      <c r="E239" s="5" t="s">
        <v>2497</v>
      </c>
      <c r="F239" s="14">
        <f>VLOOKUP(A239,Μητρώο!$A$2:$C$1187,3)</f>
        <v>10</v>
      </c>
      <c r="G239" s="26">
        <v>1.6</v>
      </c>
      <c r="H239" s="26">
        <v>0.08</v>
      </c>
      <c r="I239" s="23">
        <v>1.52</v>
      </c>
      <c r="J239" s="14"/>
      <c r="K239" s="14" t="s">
        <v>2369</v>
      </c>
      <c r="L239" s="14" t="s">
        <v>11</v>
      </c>
    </row>
    <row r="240" spans="1:12" ht="13.2" x14ac:dyDescent="0.25">
      <c r="A240" s="7" t="s">
        <v>282</v>
      </c>
      <c r="B240" s="14" t="s">
        <v>1432</v>
      </c>
      <c r="C240" s="22">
        <f>VLOOKUP(A240,Μητρώο!$A$2:$E$1187,5,FALSE)</f>
        <v>45468</v>
      </c>
      <c r="D240" s="14">
        <f>VLOOKUP(A240,Ποσότητα!$A$2:$J$1184,6,FALSE)</f>
        <v>54</v>
      </c>
      <c r="E240" s="5" t="s">
        <v>2497</v>
      </c>
      <c r="F240" s="14">
        <f>VLOOKUP(A240,Μητρώο!$A$2:$C$1187,3)</f>
        <v>10</v>
      </c>
      <c r="G240" s="26">
        <v>37.909999999999997</v>
      </c>
      <c r="H240" s="26">
        <v>1.91</v>
      </c>
      <c r="I240" s="23">
        <v>36</v>
      </c>
      <c r="J240" s="14"/>
      <c r="K240" s="14" t="s">
        <v>2369</v>
      </c>
      <c r="L240" s="14" t="s">
        <v>11</v>
      </c>
    </row>
    <row r="241" spans="1:12" ht="13.2" x14ac:dyDescent="0.25">
      <c r="A241" s="7" t="s">
        <v>283</v>
      </c>
      <c r="B241" s="14" t="s">
        <v>1433</v>
      </c>
      <c r="C241" s="22">
        <f>VLOOKUP(A241,Μητρώο!$A$2:$E$1187,5,FALSE)</f>
        <v>45468</v>
      </c>
      <c r="D241" s="14">
        <f>VLOOKUP(A241,Ποσότητα!$A$2:$J$1184,6,FALSE)</f>
        <v>3</v>
      </c>
      <c r="E241" s="5" t="s">
        <v>2497</v>
      </c>
      <c r="F241" s="14">
        <f>VLOOKUP(A241,Μητρώο!$A$2:$C$1187,3)</f>
        <v>10</v>
      </c>
      <c r="G241" s="26">
        <v>80.3</v>
      </c>
      <c r="H241" s="26">
        <v>4.05</v>
      </c>
      <c r="I241" s="23">
        <v>76.25</v>
      </c>
      <c r="J241" s="14"/>
      <c r="K241" s="14" t="s">
        <v>2369</v>
      </c>
      <c r="L241" s="14" t="s">
        <v>11</v>
      </c>
    </row>
    <row r="242" spans="1:12" ht="13.2" x14ac:dyDescent="0.25">
      <c r="A242" s="7" t="s">
        <v>284</v>
      </c>
      <c r="B242" s="14" t="s">
        <v>1434</v>
      </c>
      <c r="C242" s="22">
        <f>VLOOKUP(A242,Μητρώο!$A$2:$E$1187,5,FALSE)</f>
        <v>45468</v>
      </c>
      <c r="D242" s="14">
        <f>VLOOKUP(A242,Ποσότητα!$A$2:$J$1184,6,FALSE)</f>
        <v>7</v>
      </c>
      <c r="E242" s="5" t="s">
        <v>2497</v>
      </c>
      <c r="F242" s="14">
        <f>VLOOKUP(A242,Μητρώο!$A$2:$C$1187,3)</f>
        <v>10</v>
      </c>
      <c r="G242" s="26">
        <v>29.42</v>
      </c>
      <c r="H242" s="26">
        <v>1.48</v>
      </c>
      <c r="I242" s="23">
        <v>27.94</v>
      </c>
      <c r="J242" s="14"/>
      <c r="K242" s="14" t="s">
        <v>2369</v>
      </c>
      <c r="L242" s="14" t="s">
        <v>11</v>
      </c>
    </row>
    <row r="243" spans="1:12" ht="13.2" x14ac:dyDescent="0.25">
      <c r="A243" s="7" t="s">
        <v>285</v>
      </c>
      <c r="B243" s="14" t="s">
        <v>1435</v>
      </c>
      <c r="C243" s="22">
        <f>VLOOKUP(A243,Μητρώο!$A$2:$E$1187,5,FALSE)</f>
        <v>45468</v>
      </c>
      <c r="D243" s="14">
        <f>VLOOKUP(A243,Ποσότητα!$A$2:$J$1184,6,FALSE)</f>
        <v>12</v>
      </c>
      <c r="E243" s="5" t="s">
        <v>2497</v>
      </c>
      <c r="F243" s="14">
        <f>VLOOKUP(A243,Μητρώο!$A$2:$C$1187,3)</f>
        <v>10</v>
      </c>
      <c r="G243" s="26">
        <v>18.010000000000002</v>
      </c>
      <c r="H243" s="26">
        <v>0.91</v>
      </c>
      <c r="I243" s="23">
        <v>17.100000000000001</v>
      </c>
      <c r="J243" s="14"/>
      <c r="K243" s="14" t="s">
        <v>2369</v>
      </c>
      <c r="L243" s="14" t="s">
        <v>11</v>
      </c>
    </row>
    <row r="244" spans="1:12" ht="13.2" x14ac:dyDescent="0.25">
      <c r="A244" s="7" t="s">
        <v>286</v>
      </c>
      <c r="B244" s="14" t="s">
        <v>1436</v>
      </c>
      <c r="C244" s="22">
        <f>VLOOKUP(A244,Μητρώο!$A$2:$E$1187,5,FALSE)</f>
        <v>45468</v>
      </c>
      <c r="D244" s="14">
        <f>VLOOKUP(A244,Ποσότητα!$A$2:$J$1184,6,FALSE)</f>
        <v>6</v>
      </c>
      <c r="E244" s="5" t="s">
        <v>2497</v>
      </c>
      <c r="F244" s="14">
        <f>VLOOKUP(A244,Μητρώο!$A$2:$C$1187,3)</f>
        <v>10</v>
      </c>
      <c r="G244" s="26">
        <v>75.06</v>
      </c>
      <c r="H244" s="26">
        <v>3.78</v>
      </c>
      <c r="I244" s="23">
        <v>71.28</v>
      </c>
      <c r="J244" s="14"/>
      <c r="K244" s="14" t="s">
        <v>2369</v>
      </c>
      <c r="L244" s="14" t="s">
        <v>11</v>
      </c>
    </row>
    <row r="245" spans="1:12" ht="13.2" x14ac:dyDescent="0.25">
      <c r="A245" s="7" t="s">
        <v>287</v>
      </c>
      <c r="B245" s="14" t="s">
        <v>1437</v>
      </c>
      <c r="C245" s="22">
        <f>VLOOKUP(A245,Μητρώο!$A$2:$E$1187,5,FALSE)</f>
        <v>45468</v>
      </c>
      <c r="D245" s="14">
        <f>VLOOKUP(A245,Ποσότητα!$A$2:$J$1184,6,FALSE)</f>
        <v>36</v>
      </c>
      <c r="E245" s="5" t="s">
        <v>2497</v>
      </c>
      <c r="F245" s="14">
        <f>VLOOKUP(A245,Μητρώο!$A$2:$C$1187,3)</f>
        <v>10</v>
      </c>
      <c r="G245" s="26">
        <v>37.26</v>
      </c>
      <c r="H245" s="26">
        <v>1.88</v>
      </c>
      <c r="I245" s="23">
        <v>35.380000000000003</v>
      </c>
      <c r="J245" s="14"/>
      <c r="K245" s="14" t="s">
        <v>2369</v>
      </c>
      <c r="L245" s="14" t="s">
        <v>11</v>
      </c>
    </row>
    <row r="246" spans="1:12" ht="13.2" x14ac:dyDescent="0.25">
      <c r="A246" s="7" t="s">
        <v>288</v>
      </c>
      <c r="B246" s="14" t="s">
        <v>1438</v>
      </c>
      <c r="C246" s="22">
        <f>VLOOKUP(A246,Μητρώο!$A$2:$E$1187,5,FALSE)</f>
        <v>45468</v>
      </c>
      <c r="D246" s="14">
        <f>VLOOKUP(A246,Ποσότητα!$A$2:$J$1184,6,FALSE)</f>
        <v>36</v>
      </c>
      <c r="E246" s="5" t="s">
        <v>2497</v>
      </c>
      <c r="F246" s="14">
        <f>VLOOKUP(A246,Μητρώο!$A$2:$C$1187,3)</f>
        <v>10</v>
      </c>
      <c r="G246" s="26">
        <v>37.26</v>
      </c>
      <c r="H246" s="26">
        <v>1.88</v>
      </c>
      <c r="I246" s="23">
        <v>35.380000000000003</v>
      </c>
      <c r="J246" s="14"/>
      <c r="K246" s="14" t="s">
        <v>2369</v>
      </c>
      <c r="L246" s="14" t="s">
        <v>11</v>
      </c>
    </row>
    <row r="247" spans="1:12" ht="13.2" x14ac:dyDescent="0.25">
      <c r="A247" s="7" t="s">
        <v>289</v>
      </c>
      <c r="B247" s="14" t="s">
        <v>1439</v>
      </c>
      <c r="C247" s="22">
        <f>VLOOKUP(A247,Μητρώο!$A$2:$E$1187,5,FALSE)</f>
        <v>45468</v>
      </c>
      <c r="D247" s="14">
        <f>VLOOKUP(A247,Ποσότητα!$A$2:$J$1184,6,FALSE)</f>
        <v>6</v>
      </c>
      <c r="E247" s="5" t="s">
        <v>2497</v>
      </c>
      <c r="F247" s="14">
        <f>VLOOKUP(A247,Μητρώο!$A$2:$C$1187,3)</f>
        <v>10</v>
      </c>
      <c r="G247" s="26">
        <v>20.41</v>
      </c>
      <c r="H247" s="26">
        <v>1.03</v>
      </c>
      <c r="I247" s="23">
        <v>19.38</v>
      </c>
      <c r="J247" s="14"/>
      <c r="K247" s="14" t="s">
        <v>2369</v>
      </c>
      <c r="L247" s="14" t="s">
        <v>11</v>
      </c>
    </row>
    <row r="248" spans="1:12" ht="13.2" x14ac:dyDescent="0.25">
      <c r="A248" s="7" t="s">
        <v>290</v>
      </c>
      <c r="B248" s="14" t="s">
        <v>1440</v>
      </c>
      <c r="C248" s="22">
        <f>VLOOKUP(A248,Μητρώο!$A$2:$E$1187,5,FALSE)</f>
        <v>45468</v>
      </c>
      <c r="D248" s="14">
        <f>VLOOKUP(A248,Ποσότητα!$A$2:$J$1184,6,FALSE)</f>
        <v>2</v>
      </c>
      <c r="E248" s="5" t="s">
        <v>2497</v>
      </c>
      <c r="F248" s="14">
        <f>VLOOKUP(A248,Μητρώο!$A$2:$C$1187,3)</f>
        <v>10</v>
      </c>
      <c r="G248" s="26">
        <v>194</v>
      </c>
      <c r="H248" s="26">
        <v>9.7799999999999994</v>
      </c>
      <c r="I248" s="23">
        <v>184.22</v>
      </c>
      <c r="J248" s="14"/>
      <c r="K248" s="14" t="s">
        <v>2369</v>
      </c>
      <c r="L248" s="14" t="s">
        <v>11</v>
      </c>
    </row>
    <row r="249" spans="1:12" ht="13.2" x14ac:dyDescent="0.25">
      <c r="A249" s="7" t="s">
        <v>291</v>
      </c>
      <c r="B249" s="14" t="s">
        <v>1441</v>
      </c>
      <c r="C249" s="22">
        <f>VLOOKUP(A249,Μητρώο!$A$2:$E$1187,5,FALSE)</f>
        <v>45468</v>
      </c>
      <c r="D249" s="14">
        <f>VLOOKUP(A249,Ποσότητα!$A$2:$J$1184,6,FALSE)</f>
        <v>2</v>
      </c>
      <c r="E249" s="5" t="s">
        <v>2497</v>
      </c>
      <c r="F249" s="14">
        <f>VLOOKUP(A249,Μητρώο!$A$2:$C$1187,3)</f>
        <v>10</v>
      </c>
      <c r="G249" s="26">
        <v>10.3</v>
      </c>
      <c r="H249" s="26">
        <v>0.52</v>
      </c>
      <c r="I249" s="23">
        <v>9.7799999999999994</v>
      </c>
      <c r="J249" s="14"/>
      <c r="K249" s="14" t="s">
        <v>2369</v>
      </c>
      <c r="L249" s="14" t="s">
        <v>11</v>
      </c>
    </row>
    <row r="250" spans="1:12" ht="13.2" x14ac:dyDescent="0.25">
      <c r="A250" s="7" t="s">
        <v>292</v>
      </c>
      <c r="B250" s="14" t="s">
        <v>1442</v>
      </c>
      <c r="C250" s="22">
        <f>VLOOKUP(A250,Μητρώο!$A$2:$E$1187,5,FALSE)</f>
        <v>45468</v>
      </c>
      <c r="D250" s="14">
        <f>VLOOKUP(A250,Ποσότητα!$A$2:$J$1184,6,FALSE)</f>
        <v>2</v>
      </c>
      <c r="E250" s="5" t="s">
        <v>2497</v>
      </c>
      <c r="F250" s="14">
        <f>VLOOKUP(A250,Μητρώο!$A$2:$C$1187,3)</f>
        <v>10</v>
      </c>
      <c r="G250" s="26">
        <v>27.99</v>
      </c>
      <c r="H250" s="26">
        <v>1.41</v>
      </c>
      <c r="I250" s="23">
        <v>26.58</v>
      </c>
      <c r="J250" s="14"/>
      <c r="K250" s="14" t="s">
        <v>2369</v>
      </c>
      <c r="L250" s="14" t="s">
        <v>11</v>
      </c>
    </row>
    <row r="251" spans="1:12" ht="13.2" x14ac:dyDescent="0.25">
      <c r="A251" s="7" t="s">
        <v>293</v>
      </c>
      <c r="B251" s="14" t="s">
        <v>1443</v>
      </c>
      <c r="C251" s="22">
        <f>VLOOKUP(A251,Μητρώο!$A$2:$E$1187,5,FALSE)</f>
        <v>45468</v>
      </c>
      <c r="D251" s="14">
        <f>VLOOKUP(A251,Ποσότητα!$A$2:$J$1184,6,FALSE)</f>
        <v>4</v>
      </c>
      <c r="E251" s="5" t="s">
        <v>2497</v>
      </c>
      <c r="F251" s="14">
        <f>VLOOKUP(A251,Μητρώο!$A$2:$C$1187,3)</f>
        <v>10</v>
      </c>
      <c r="G251" s="26">
        <v>12.82</v>
      </c>
      <c r="H251" s="26">
        <v>0.65</v>
      </c>
      <c r="I251" s="23">
        <v>12.17</v>
      </c>
      <c r="J251" s="14"/>
      <c r="K251" s="14" t="s">
        <v>2369</v>
      </c>
      <c r="L251" s="14" t="s">
        <v>11</v>
      </c>
    </row>
    <row r="252" spans="1:12" ht="13.2" x14ac:dyDescent="0.25">
      <c r="A252" s="7" t="s">
        <v>294</v>
      </c>
      <c r="B252" s="14" t="s">
        <v>1444</v>
      </c>
      <c r="C252" s="22">
        <f>VLOOKUP(A252,Μητρώο!$A$2:$E$1187,5,FALSE)</f>
        <v>45468</v>
      </c>
      <c r="D252" s="14">
        <f>VLOOKUP(A252,Ποσότητα!$A$2:$J$1184,6,FALSE)</f>
        <v>2</v>
      </c>
      <c r="E252" s="5" t="s">
        <v>2497</v>
      </c>
      <c r="F252" s="14">
        <f>VLOOKUP(A252,Μητρώο!$A$2:$C$1187,3)</f>
        <v>10</v>
      </c>
      <c r="G252" s="26">
        <v>4.41</v>
      </c>
      <c r="H252" s="26">
        <v>0.22</v>
      </c>
      <c r="I252" s="23">
        <v>4.1900000000000004</v>
      </c>
      <c r="J252" s="14"/>
      <c r="K252" s="14" t="s">
        <v>2369</v>
      </c>
      <c r="L252" s="14" t="s">
        <v>11</v>
      </c>
    </row>
    <row r="253" spans="1:12" ht="13.2" x14ac:dyDescent="0.25">
      <c r="A253" s="7" t="s">
        <v>295</v>
      </c>
      <c r="B253" s="14" t="s">
        <v>1445</v>
      </c>
      <c r="C253" s="22">
        <f>VLOOKUP(A253,Μητρώο!$A$2:$E$1187,5,FALSE)</f>
        <v>45468</v>
      </c>
      <c r="D253" s="14">
        <f>VLOOKUP(A253,Ποσότητα!$A$2:$J$1184,6,FALSE)</f>
        <v>2</v>
      </c>
      <c r="E253" s="5" t="s">
        <v>2497</v>
      </c>
      <c r="F253" s="14">
        <f>VLOOKUP(A253,Μητρώο!$A$2:$C$1187,3)</f>
        <v>10</v>
      </c>
      <c r="G253" s="26">
        <v>2.0499999999999998</v>
      </c>
      <c r="H253" s="26">
        <v>0.1</v>
      </c>
      <c r="I253" s="23">
        <v>1.95</v>
      </c>
      <c r="J253" s="14"/>
      <c r="K253" s="14" t="s">
        <v>2369</v>
      </c>
      <c r="L253" s="14" t="s">
        <v>11</v>
      </c>
    </row>
    <row r="254" spans="1:12" ht="13.2" x14ac:dyDescent="0.25">
      <c r="A254" s="7" t="s">
        <v>296</v>
      </c>
      <c r="B254" s="14" t="s">
        <v>1446</v>
      </c>
      <c r="C254" s="22">
        <f>VLOOKUP(A254,Μητρώο!$A$2:$E$1187,5,FALSE)</f>
        <v>45468</v>
      </c>
      <c r="D254" s="14">
        <f>VLOOKUP(A254,Ποσότητα!$A$2:$J$1184,6,FALSE)</f>
        <v>2</v>
      </c>
      <c r="E254" s="5" t="s">
        <v>2497</v>
      </c>
      <c r="F254" s="14">
        <f>VLOOKUP(A254,Μητρώο!$A$2:$C$1187,3)</f>
        <v>10</v>
      </c>
      <c r="G254" s="26">
        <v>7.09</v>
      </c>
      <c r="H254" s="26">
        <v>0.36</v>
      </c>
      <c r="I254" s="23">
        <v>6.73</v>
      </c>
      <c r="J254" s="14"/>
      <c r="K254" s="14" t="s">
        <v>2369</v>
      </c>
      <c r="L254" s="14" t="s">
        <v>11</v>
      </c>
    </row>
    <row r="255" spans="1:12" ht="13.2" x14ac:dyDescent="0.25">
      <c r="A255" s="7" t="s">
        <v>297</v>
      </c>
      <c r="B255" s="14" t="s">
        <v>1447</v>
      </c>
      <c r="C255" s="22">
        <f>VLOOKUP(A255,Μητρώο!$A$2:$E$1187,5,FALSE)</f>
        <v>45468</v>
      </c>
      <c r="D255" s="14">
        <f>VLOOKUP(A255,Ποσότητα!$A$2:$J$1184,6,FALSE)</f>
        <v>2</v>
      </c>
      <c r="E255" s="5" t="s">
        <v>2497</v>
      </c>
      <c r="F255" s="14">
        <f>VLOOKUP(A255,Μητρώο!$A$2:$C$1187,3)</f>
        <v>10</v>
      </c>
      <c r="G255" s="26">
        <v>22.75</v>
      </c>
      <c r="H255" s="26">
        <v>1.1499999999999999</v>
      </c>
      <c r="I255" s="23">
        <v>21.6</v>
      </c>
      <c r="J255" s="14"/>
      <c r="K255" s="14" t="s">
        <v>2369</v>
      </c>
      <c r="L255" s="14" t="s">
        <v>11</v>
      </c>
    </row>
    <row r="256" spans="1:12" ht="13.2" x14ac:dyDescent="0.25">
      <c r="A256" s="7" t="s">
        <v>298</v>
      </c>
      <c r="B256" s="14" t="s">
        <v>1448</v>
      </c>
      <c r="C256" s="22">
        <f>VLOOKUP(A256,Μητρώο!$A$2:$E$1187,5,FALSE)</f>
        <v>45468</v>
      </c>
      <c r="D256" s="14">
        <f>VLOOKUP(A256,Ποσότητα!$A$2:$J$1184,6,FALSE)</f>
        <v>228</v>
      </c>
      <c r="E256" s="5" t="s">
        <v>2497</v>
      </c>
      <c r="F256" s="14">
        <f>VLOOKUP(A256,Μητρώο!$A$2:$C$1187,3)</f>
        <v>10</v>
      </c>
      <c r="G256" s="26">
        <v>251.26</v>
      </c>
      <c r="H256" s="26">
        <v>12.67</v>
      </c>
      <c r="I256" s="23">
        <v>238.59</v>
      </c>
      <c r="J256" s="14"/>
      <c r="K256" s="14" t="s">
        <v>2369</v>
      </c>
      <c r="L256" s="14" t="s">
        <v>11</v>
      </c>
    </row>
    <row r="257" spans="1:12" ht="13.2" x14ac:dyDescent="0.25">
      <c r="A257" s="7" t="s">
        <v>299</v>
      </c>
      <c r="B257" s="14" t="s">
        <v>1449</v>
      </c>
      <c r="C257" s="22">
        <f>VLOOKUP(A257,Μητρώο!$A$2:$E$1187,5,FALSE)</f>
        <v>45468</v>
      </c>
      <c r="D257" s="14">
        <f>VLOOKUP(A257,Ποσότητα!$A$2:$J$1184,6,FALSE)</f>
        <v>120</v>
      </c>
      <c r="E257" s="5" t="s">
        <v>2497</v>
      </c>
      <c r="F257" s="14">
        <f>VLOOKUP(A257,Μητρώο!$A$2:$C$1187,3)</f>
        <v>10</v>
      </c>
      <c r="G257" s="26">
        <v>41.04</v>
      </c>
      <c r="H257" s="26">
        <v>2.0699999999999998</v>
      </c>
      <c r="I257" s="23">
        <v>38.97</v>
      </c>
      <c r="J257" s="14"/>
      <c r="K257" s="14" t="s">
        <v>2369</v>
      </c>
      <c r="L257" s="14" t="s">
        <v>11</v>
      </c>
    </row>
    <row r="258" spans="1:12" ht="13.2" x14ac:dyDescent="0.25">
      <c r="A258" s="7" t="s">
        <v>300</v>
      </c>
      <c r="B258" s="14" t="s">
        <v>1450</v>
      </c>
      <c r="C258" s="22">
        <f>VLOOKUP(A258,Μητρώο!$A$2:$E$1187,5,FALSE)</f>
        <v>45468</v>
      </c>
      <c r="D258" s="14">
        <f>VLOOKUP(A258,Ποσότητα!$A$2:$J$1184,6,FALSE)</f>
        <v>48</v>
      </c>
      <c r="E258" s="5" t="s">
        <v>2497</v>
      </c>
      <c r="F258" s="14">
        <f>VLOOKUP(A258,Μητρώο!$A$2:$C$1187,3)</f>
        <v>10</v>
      </c>
      <c r="G258" s="26">
        <v>20.059999999999999</v>
      </c>
      <c r="H258" s="26">
        <v>1.01</v>
      </c>
      <c r="I258" s="23">
        <v>19.05</v>
      </c>
      <c r="J258" s="14"/>
      <c r="K258" s="14" t="s">
        <v>2369</v>
      </c>
      <c r="L258" s="14" t="s">
        <v>11</v>
      </c>
    </row>
    <row r="259" spans="1:12" ht="13.2" x14ac:dyDescent="0.25">
      <c r="A259" s="7" t="s">
        <v>301</v>
      </c>
      <c r="B259" s="14" t="s">
        <v>1451</v>
      </c>
      <c r="C259" s="22">
        <f>VLOOKUP(A259,Μητρώο!$A$2:$E$1187,5,FALSE)</f>
        <v>45468</v>
      </c>
      <c r="D259" s="14">
        <f>VLOOKUP(A259,Ποσότητα!$A$2:$J$1184,6,FALSE)</f>
        <v>216</v>
      </c>
      <c r="E259" s="5" t="s">
        <v>2497</v>
      </c>
      <c r="F259" s="14">
        <f>VLOOKUP(A259,Μητρώο!$A$2:$C$1187,3)</f>
        <v>10</v>
      </c>
      <c r="G259" s="26">
        <v>201.03</v>
      </c>
      <c r="H259" s="26">
        <v>10.130000000000001</v>
      </c>
      <c r="I259" s="23">
        <v>190.9</v>
      </c>
      <c r="J259" s="14"/>
      <c r="K259" s="14" t="s">
        <v>2369</v>
      </c>
      <c r="L259" s="14" t="s">
        <v>11</v>
      </c>
    </row>
    <row r="260" spans="1:12" ht="13.2" x14ac:dyDescent="0.25">
      <c r="A260" s="7" t="s">
        <v>302</v>
      </c>
      <c r="B260" s="14" t="s">
        <v>1452</v>
      </c>
      <c r="C260" s="22">
        <f>VLOOKUP(A260,Μητρώο!$A$2:$E$1187,5,FALSE)</f>
        <v>45468</v>
      </c>
      <c r="D260" s="14">
        <f>VLOOKUP(A260,Ποσότητα!$A$2:$J$1184,6,FALSE)</f>
        <v>204</v>
      </c>
      <c r="E260" s="5" t="s">
        <v>2497</v>
      </c>
      <c r="F260" s="14">
        <f>VLOOKUP(A260,Μητρώο!$A$2:$C$1187,3)</f>
        <v>10</v>
      </c>
      <c r="G260" s="26">
        <v>174.42</v>
      </c>
      <c r="H260" s="26">
        <v>8.7899999999999991</v>
      </c>
      <c r="I260" s="23">
        <v>165.63</v>
      </c>
      <c r="J260" s="14"/>
      <c r="K260" s="14" t="s">
        <v>2369</v>
      </c>
      <c r="L260" s="14" t="s">
        <v>11</v>
      </c>
    </row>
    <row r="261" spans="1:12" ht="13.2" x14ac:dyDescent="0.25">
      <c r="A261" s="7" t="s">
        <v>303</v>
      </c>
      <c r="B261" s="14" t="s">
        <v>1453</v>
      </c>
      <c r="C261" s="22">
        <f>VLOOKUP(A261,Μητρώο!$A$2:$E$1187,5,FALSE)</f>
        <v>45468</v>
      </c>
      <c r="D261" s="14">
        <f>VLOOKUP(A261,Ποσότητα!$A$2:$J$1184,6,FALSE)</f>
        <v>96</v>
      </c>
      <c r="E261" s="5" t="s">
        <v>2497</v>
      </c>
      <c r="F261" s="14">
        <f>VLOOKUP(A261,Μητρώο!$A$2:$C$1187,3)</f>
        <v>10</v>
      </c>
      <c r="G261" s="26">
        <v>138.24</v>
      </c>
      <c r="H261" s="26">
        <v>6.97</v>
      </c>
      <c r="I261" s="23">
        <v>131.27000000000001</v>
      </c>
      <c r="J261" s="14"/>
      <c r="K261" s="14" t="s">
        <v>2369</v>
      </c>
      <c r="L261" s="14" t="s">
        <v>11</v>
      </c>
    </row>
    <row r="262" spans="1:12" ht="13.2" x14ac:dyDescent="0.25">
      <c r="A262" s="7" t="s">
        <v>800</v>
      </c>
      <c r="B262" s="14" t="s">
        <v>1925</v>
      </c>
      <c r="C262" s="22">
        <f>VLOOKUP(A262,Μητρώο!$A$2:$E$1187,5,FALSE)</f>
        <v>45468</v>
      </c>
      <c r="D262" s="14">
        <f>VLOOKUP(A262,Ποσότητα!$A$2:$J$1184,6,FALSE)</f>
        <v>144</v>
      </c>
      <c r="E262" s="5" t="s">
        <v>2492</v>
      </c>
      <c r="F262" s="14">
        <f>VLOOKUP(A262,Μητρώο!$A$2:$C$1187,3)</f>
        <v>10</v>
      </c>
      <c r="G262" s="26">
        <v>270.72000000000003</v>
      </c>
      <c r="H262" s="26">
        <v>13.65</v>
      </c>
      <c r="I262" s="23">
        <v>257.07</v>
      </c>
      <c r="J262" s="14"/>
      <c r="K262" s="14" t="s">
        <v>2371</v>
      </c>
      <c r="L262" s="14" t="s">
        <v>11</v>
      </c>
    </row>
    <row r="263" spans="1:12" ht="13.2" x14ac:dyDescent="0.25">
      <c r="A263" s="7" t="s">
        <v>801</v>
      </c>
      <c r="B263" s="14" t="s">
        <v>1926</v>
      </c>
      <c r="C263" s="22">
        <f>VLOOKUP(A263,Μητρώο!$A$2:$E$1187,5,FALSE)</f>
        <v>45468</v>
      </c>
      <c r="D263" s="14">
        <f>VLOOKUP(A263,Ποσότητα!$A$2:$J$1184,6,FALSE)</f>
        <v>144</v>
      </c>
      <c r="E263" s="5" t="s">
        <v>2492</v>
      </c>
      <c r="F263" s="14">
        <f>VLOOKUP(A263,Μητρώο!$A$2:$C$1187,3)</f>
        <v>10</v>
      </c>
      <c r="G263" s="26">
        <v>588.96</v>
      </c>
      <c r="H263" s="26">
        <v>29.69</v>
      </c>
      <c r="I263" s="23">
        <v>559.27</v>
      </c>
      <c r="J263" s="14"/>
      <c r="K263" s="14" t="s">
        <v>2371</v>
      </c>
      <c r="L263" s="14" t="s">
        <v>11</v>
      </c>
    </row>
    <row r="264" spans="1:12" ht="13.2" x14ac:dyDescent="0.25">
      <c r="A264" s="7" t="s">
        <v>802</v>
      </c>
      <c r="B264" s="14" t="s">
        <v>1927</v>
      </c>
      <c r="C264" s="22">
        <f>VLOOKUP(A264,Μητρώο!$A$2:$E$1187,5,FALSE)</f>
        <v>45468</v>
      </c>
      <c r="D264" s="14">
        <f>VLOOKUP(A264,Ποσότητα!$A$2:$J$1184,6,FALSE)</f>
        <v>72</v>
      </c>
      <c r="E264" s="5" t="s">
        <v>2492</v>
      </c>
      <c r="F264" s="14">
        <f>VLOOKUP(A264,Μητρώο!$A$2:$C$1187,3)</f>
        <v>10</v>
      </c>
      <c r="G264" s="26">
        <v>417.6</v>
      </c>
      <c r="H264" s="26">
        <v>21.05</v>
      </c>
      <c r="I264" s="23">
        <v>396.55</v>
      </c>
      <c r="J264" s="14"/>
      <c r="K264" s="14" t="s">
        <v>2371</v>
      </c>
      <c r="L264" s="14" t="s">
        <v>11</v>
      </c>
    </row>
    <row r="265" spans="1:12" ht="13.2" x14ac:dyDescent="0.25">
      <c r="A265" s="7" t="s">
        <v>803</v>
      </c>
      <c r="B265" s="14" t="s">
        <v>1928</v>
      </c>
      <c r="C265" s="22">
        <f>VLOOKUP(A265,Μητρώο!$A$2:$E$1187,5,FALSE)</f>
        <v>45468</v>
      </c>
      <c r="D265" s="14">
        <f>VLOOKUP(A265,Ποσότητα!$A$2:$J$1184,6,FALSE)</f>
        <v>96</v>
      </c>
      <c r="E265" s="5" t="s">
        <v>2492</v>
      </c>
      <c r="F265" s="14">
        <f>VLOOKUP(A265,Μητρώο!$A$2:$C$1187,3)</f>
        <v>10</v>
      </c>
      <c r="G265" s="26">
        <v>235.2</v>
      </c>
      <c r="H265" s="26">
        <v>11.86</v>
      </c>
      <c r="I265" s="23">
        <v>223.34</v>
      </c>
      <c r="J265" s="14"/>
      <c r="K265" s="14" t="s">
        <v>2371</v>
      </c>
      <c r="L265" s="14" t="s">
        <v>11</v>
      </c>
    </row>
    <row r="266" spans="1:12" ht="13.2" x14ac:dyDescent="0.25">
      <c r="A266" s="7" t="s">
        <v>804</v>
      </c>
      <c r="B266" s="14" t="s">
        <v>1929</v>
      </c>
      <c r="C266" s="22">
        <f>VLOOKUP(A266,Μητρώο!$A$2:$E$1187,5,FALSE)</f>
        <v>45468</v>
      </c>
      <c r="D266" s="14">
        <f>VLOOKUP(A266,Ποσότητα!$A$2:$J$1184,6,FALSE)</f>
        <v>80</v>
      </c>
      <c r="E266" s="5" t="s">
        <v>2492</v>
      </c>
      <c r="F266" s="14">
        <f>VLOOKUP(A266,Μητρώο!$A$2:$C$1187,3)</f>
        <v>10</v>
      </c>
      <c r="G266" s="26">
        <v>748.8</v>
      </c>
      <c r="H266" s="26">
        <v>37.75</v>
      </c>
      <c r="I266" s="23">
        <v>711.05</v>
      </c>
      <c r="J266" s="14"/>
      <c r="K266" s="14" t="s">
        <v>2371</v>
      </c>
      <c r="L266" s="14" t="s">
        <v>11</v>
      </c>
    </row>
    <row r="267" spans="1:12" ht="13.2" x14ac:dyDescent="0.25">
      <c r="A267" s="7" t="s">
        <v>805</v>
      </c>
      <c r="B267" s="14" t="s">
        <v>1930</v>
      </c>
      <c r="C267" s="22">
        <f>VLOOKUP(A267,Μητρώο!$A$2:$E$1187,5,FALSE)</f>
        <v>45468</v>
      </c>
      <c r="D267" s="14">
        <f>VLOOKUP(A267,Ποσότητα!$A$2:$J$1184,6,FALSE)</f>
        <v>100</v>
      </c>
      <c r="E267" s="5" t="s">
        <v>2492</v>
      </c>
      <c r="F267" s="14">
        <f>VLOOKUP(A267,Μητρώο!$A$2:$C$1187,3)</f>
        <v>10</v>
      </c>
      <c r="G267" s="26">
        <v>182</v>
      </c>
      <c r="H267" s="26">
        <v>9.17</v>
      </c>
      <c r="I267" s="23">
        <v>172.83</v>
      </c>
      <c r="J267" s="14"/>
      <c r="K267" s="14" t="s">
        <v>2371</v>
      </c>
      <c r="L267" s="14" t="s">
        <v>11</v>
      </c>
    </row>
    <row r="268" spans="1:12" ht="13.2" x14ac:dyDescent="0.25">
      <c r="A268" s="7" t="s">
        <v>806</v>
      </c>
      <c r="B268" s="14" t="s">
        <v>1931</v>
      </c>
      <c r="C268" s="22">
        <f>VLOOKUP(A268,Μητρώο!$A$2:$E$1187,5,FALSE)</f>
        <v>45468</v>
      </c>
      <c r="D268" s="14">
        <f>VLOOKUP(A268,Ποσότητα!$A$2:$J$1184,6,FALSE)</f>
        <v>120</v>
      </c>
      <c r="E268" s="5" t="s">
        <v>2492</v>
      </c>
      <c r="F268" s="14">
        <f>VLOOKUP(A268,Μητρώο!$A$2:$C$1187,3)</f>
        <v>10</v>
      </c>
      <c r="G268" s="26">
        <v>222</v>
      </c>
      <c r="H268" s="26">
        <v>11.19</v>
      </c>
      <c r="I268" s="23">
        <v>210.81</v>
      </c>
      <c r="J268" s="14"/>
      <c r="K268" s="14" t="s">
        <v>2371</v>
      </c>
      <c r="L268" s="14" t="s">
        <v>11</v>
      </c>
    </row>
    <row r="269" spans="1:12" ht="13.2" x14ac:dyDescent="0.25">
      <c r="A269" s="7" t="s">
        <v>807</v>
      </c>
      <c r="B269" s="14" t="s">
        <v>1932</v>
      </c>
      <c r="C269" s="22">
        <f>VLOOKUP(A269,Μητρώο!$A$2:$E$1187,5,FALSE)</f>
        <v>45468</v>
      </c>
      <c r="D269" s="14">
        <f>VLOOKUP(A269,Ποσότητα!$A$2:$J$1184,6,FALSE)</f>
        <v>80</v>
      </c>
      <c r="E269" s="5" t="s">
        <v>2492</v>
      </c>
      <c r="F269" s="14">
        <f>VLOOKUP(A269,Μητρώο!$A$2:$C$1187,3)</f>
        <v>10</v>
      </c>
      <c r="G269" s="26">
        <v>1104</v>
      </c>
      <c r="H269" s="26">
        <v>55.65</v>
      </c>
      <c r="I269" s="23">
        <v>1048.3499999999999</v>
      </c>
      <c r="J269" s="14"/>
      <c r="K269" s="14" t="s">
        <v>2371</v>
      </c>
      <c r="L269" s="14" t="s">
        <v>11</v>
      </c>
    </row>
    <row r="270" spans="1:12" ht="13.2" x14ac:dyDescent="0.25">
      <c r="A270" s="7" t="s">
        <v>808</v>
      </c>
      <c r="B270" s="14" t="s">
        <v>1933</v>
      </c>
      <c r="C270" s="22">
        <f>VLOOKUP(A270,Μητρώο!$A$2:$E$1187,5,FALSE)</f>
        <v>45468</v>
      </c>
      <c r="D270" s="14">
        <f>VLOOKUP(A270,Ποσότητα!$A$2:$J$1184,6,FALSE)</f>
        <v>90</v>
      </c>
      <c r="E270" s="5" t="s">
        <v>2492</v>
      </c>
      <c r="F270" s="14">
        <f>VLOOKUP(A270,Μητρώο!$A$2:$C$1187,3)</f>
        <v>10</v>
      </c>
      <c r="G270" s="26">
        <v>947.7</v>
      </c>
      <c r="H270" s="26">
        <v>47.77</v>
      </c>
      <c r="I270" s="23">
        <v>899.93</v>
      </c>
      <c r="J270" s="14"/>
      <c r="K270" s="14" t="s">
        <v>2371</v>
      </c>
      <c r="L270" s="14" t="s">
        <v>11</v>
      </c>
    </row>
    <row r="271" spans="1:12" ht="13.2" x14ac:dyDescent="0.25">
      <c r="A271" s="7" t="s">
        <v>809</v>
      </c>
      <c r="B271" s="14" t="s">
        <v>1934</v>
      </c>
      <c r="C271" s="22">
        <f>VLOOKUP(A271,Μητρώο!$A$2:$E$1187,5,FALSE)</f>
        <v>45468</v>
      </c>
      <c r="D271" s="14">
        <f>VLOOKUP(A271,Ποσότητα!$A$2:$J$1184,6,FALSE)</f>
        <v>40</v>
      </c>
      <c r="E271" s="5" t="s">
        <v>2492</v>
      </c>
      <c r="F271" s="14">
        <f>VLOOKUP(A271,Μητρώο!$A$2:$C$1187,3)</f>
        <v>10</v>
      </c>
      <c r="G271" s="26">
        <v>306.8</v>
      </c>
      <c r="H271" s="26">
        <v>15.47</v>
      </c>
      <c r="I271" s="23">
        <v>291.33</v>
      </c>
      <c r="J271" s="14"/>
      <c r="K271" s="14" t="s">
        <v>2371</v>
      </c>
      <c r="L271" s="14" t="s">
        <v>11</v>
      </c>
    </row>
    <row r="272" spans="1:12" ht="13.2" x14ac:dyDescent="0.25">
      <c r="A272" s="7" t="s">
        <v>810</v>
      </c>
      <c r="B272" s="14" t="s">
        <v>1935</v>
      </c>
      <c r="C272" s="22">
        <f>VLOOKUP(A272,Μητρώο!$A$2:$E$1187,5,FALSE)</f>
        <v>45468</v>
      </c>
      <c r="D272" s="14">
        <f>VLOOKUP(A272,Ποσότητα!$A$2:$J$1184,6,FALSE)</f>
        <v>30</v>
      </c>
      <c r="E272" s="5" t="s">
        <v>2492</v>
      </c>
      <c r="F272" s="14">
        <f>VLOOKUP(A272,Μητρώο!$A$2:$C$1187,3)</f>
        <v>10</v>
      </c>
      <c r="G272" s="26">
        <v>705</v>
      </c>
      <c r="H272" s="26">
        <v>35.54</v>
      </c>
      <c r="I272" s="23">
        <v>669.46</v>
      </c>
      <c r="J272" s="14"/>
      <c r="K272" s="14" t="s">
        <v>2371</v>
      </c>
      <c r="L272" s="14" t="s">
        <v>11</v>
      </c>
    </row>
    <row r="273" spans="1:12" ht="13.2" x14ac:dyDescent="0.25">
      <c r="A273" s="7" t="s">
        <v>811</v>
      </c>
      <c r="B273" s="14" t="s">
        <v>1936</v>
      </c>
      <c r="C273" s="22">
        <f>VLOOKUP(A273,Μητρώο!$A$2:$E$1187,5,FALSE)</f>
        <v>45468</v>
      </c>
      <c r="D273" s="14">
        <f>VLOOKUP(A273,Ποσότητα!$A$2:$J$1184,6,FALSE)</f>
        <v>30</v>
      </c>
      <c r="E273" s="5" t="s">
        <v>2492</v>
      </c>
      <c r="F273" s="14">
        <f>VLOOKUP(A273,Μητρώο!$A$2:$C$1187,3)</f>
        <v>10</v>
      </c>
      <c r="G273" s="26">
        <v>552.6</v>
      </c>
      <c r="H273" s="26">
        <v>27.86</v>
      </c>
      <c r="I273" s="23">
        <v>524.74</v>
      </c>
      <c r="J273" s="14"/>
      <c r="K273" s="14" t="s">
        <v>2371</v>
      </c>
      <c r="L273" s="14" t="s">
        <v>11</v>
      </c>
    </row>
    <row r="274" spans="1:12" ht="13.2" x14ac:dyDescent="0.25">
      <c r="A274" s="7" t="s">
        <v>812</v>
      </c>
      <c r="B274" s="14" t="s">
        <v>1937</v>
      </c>
      <c r="C274" s="22">
        <f>VLOOKUP(A274,Μητρώο!$A$2:$E$1187,5,FALSE)</f>
        <v>45468</v>
      </c>
      <c r="D274" s="14">
        <f>VLOOKUP(A274,Ποσότητα!$A$2:$J$1184,6,FALSE)</f>
        <v>30</v>
      </c>
      <c r="E274" s="5" t="s">
        <v>2492</v>
      </c>
      <c r="F274" s="14">
        <f>VLOOKUP(A274,Μητρώο!$A$2:$C$1187,3)</f>
        <v>10</v>
      </c>
      <c r="G274" s="26">
        <v>705</v>
      </c>
      <c r="H274" s="26">
        <v>35.54</v>
      </c>
      <c r="I274" s="23">
        <v>669.46</v>
      </c>
      <c r="J274" s="14"/>
      <c r="K274" s="14" t="s">
        <v>2371</v>
      </c>
      <c r="L274" s="14" t="s">
        <v>11</v>
      </c>
    </row>
    <row r="275" spans="1:12" ht="13.2" x14ac:dyDescent="0.25">
      <c r="A275" s="7" t="s">
        <v>813</v>
      </c>
      <c r="B275" s="14" t="s">
        <v>1938</v>
      </c>
      <c r="C275" s="22">
        <f>VLOOKUP(A275,Μητρώο!$A$2:$E$1187,5,FALSE)</f>
        <v>45468</v>
      </c>
      <c r="D275" s="14">
        <f>VLOOKUP(A275,Ποσότητα!$A$2:$J$1184,6,FALSE)</f>
        <v>30</v>
      </c>
      <c r="E275" s="5" t="s">
        <v>2492</v>
      </c>
      <c r="F275" s="14">
        <f>VLOOKUP(A275,Μητρώο!$A$2:$C$1187,3)</f>
        <v>10</v>
      </c>
      <c r="G275" s="26">
        <v>654</v>
      </c>
      <c r="H275" s="26">
        <v>32.97</v>
      </c>
      <c r="I275" s="23">
        <v>621.03</v>
      </c>
      <c r="J275" s="14"/>
      <c r="K275" s="14" t="s">
        <v>2371</v>
      </c>
      <c r="L275" s="14" t="s">
        <v>11</v>
      </c>
    </row>
    <row r="276" spans="1:12" ht="13.2" x14ac:dyDescent="0.25">
      <c r="A276" s="7" t="s">
        <v>814</v>
      </c>
      <c r="B276" s="14" t="s">
        <v>1939</v>
      </c>
      <c r="C276" s="22">
        <f>VLOOKUP(A276,Μητρώο!$A$2:$E$1187,5,FALSE)</f>
        <v>45468</v>
      </c>
      <c r="D276" s="14">
        <f>VLOOKUP(A276,Ποσότητα!$A$2:$J$1184,6,FALSE)</f>
        <v>30</v>
      </c>
      <c r="E276" s="5" t="s">
        <v>2492</v>
      </c>
      <c r="F276" s="14">
        <f>VLOOKUP(A276,Μητρώο!$A$2:$C$1187,3)</f>
        <v>10</v>
      </c>
      <c r="G276" s="26">
        <v>299.39999999999998</v>
      </c>
      <c r="H276" s="26">
        <v>15.09</v>
      </c>
      <c r="I276" s="23">
        <v>284.31</v>
      </c>
      <c r="J276" s="14"/>
      <c r="K276" s="14" t="s">
        <v>2371</v>
      </c>
      <c r="L276" s="14" t="s">
        <v>11</v>
      </c>
    </row>
    <row r="277" spans="1:12" ht="13.2" x14ac:dyDescent="0.25">
      <c r="A277" s="7" t="s">
        <v>815</v>
      </c>
      <c r="B277" s="14" t="s">
        <v>1940</v>
      </c>
      <c r="C277" s="22">
        <f>VLOOKUP(A277,Μητρώο!$A$2:$E$1187,5,FALSE)</f>
        <v>45468</v>
      </c>
      <c r="D277" s="14">
        <f>VLOOKUP(A277,Ποσότητα!$A$2:$J$1184,6,FALSE)</f>
        <v>15</v>
      </c>
      <c r="E277" s="5" t="s">
        <v>2492</v>
      </c>
      <c r="F277" s="14">
        <f>VLOOKUP(A277,Μητρώο!$A$2:$C$1187,3)</f>
        <v>10</v>
      </c>
      <c r="G277" s="26">
        <v>136.5</v>
      </c>
      <c r="H277" s="26">
        <v>6.88</v>
      </c>
      <c r="I277" s="23">
        <v>129.62</v>
      </c>
      <c r="J277" s="14"/>
      <c r="K277" s="14" t="s">
        <v>2371</v>
      </c>
      <c r="L277" s="14" t="s">
        <v>11</v>
      </c>
    </row>
    <row r="278" spans="1:12" ht="13.2" x14ac:dyDescent="0.25">
      <c r="A278" s="7" t="s">
        <v>816</v>
      </c>
      <c r="B278" s="14" t="s">
        <v>1941</v>
      </c>
      <c r="C278" s="22">
        <f>VLOOKUP(A278,Μητρώο!$A$2:$E$1187,5,FALSE)</f>
        <v>45468</v>
      </c>
      <c r="D278" s="14">
        <f>VLOOKUP(A278,Ποσότητα!$A$2:$J$1184,6,FALSE)</f>
        <v>10</v>
      </c>
      <c r="E278" s="5" t="s">
        <v>2492</v>
      </c>
      <c r="F278" s="14">
        <f>VLOOKUP(A278,Μητρώο!$A$2:$C$1187,3)</f>
        <v>10</v>
      </c>
      <c r="G278" s="26">
        <v>68</v>
      </c>
      <c r="H278" s="26">
        <v>3.43</v>
      </c>
      <c r="I278" s="23">
        <v>64.569999999999993</v>
      </c>
      <c r="J278" s="14"/>
      <c r="K278" s="14" t="s">
        <v>2371</v>
      </c>
      <c r="L278" s="14" t="s">
        <v>11</v>
      </c>
    </row>
    <row r="279" spans="1:12" ht="13.2" x14ac:dyDescent="0.25">
      <c r="A279" s="7" t="s">
        <v>817</v>
      </c>
      <c r="B279" s="14" t="s">
        <v>1942</v>
      </c>
      <c r="C279" s="22">
        <f>VLOOKUP(A279,Μητρώο!$A$2:$E$1187,5,FALSE)</f>
        <v>45468</v>
      </c>
      <c r="D279" s="14">
        <f>VLOOKUP(A279,Ποσότητα!$A$2:$J$1184,6,FALSE)</f>
        <v>50</v>
      </c>
      <c r="E279" s="5" t="s">
        <v>2492</v>
      </c>
      <c r="F279" s="14">
        <f>VLOOKUP(A279,Μητρώο!$A$2:$C$1187,3)</f>
        <v>10</v>
      </c>
      <c r="G279" s="26">
        <v>325</v>
      </c>
      <c r="H279" s="26">
        <v>16.38</v>
      </c>
      <c r="I279" s="23">
        <v>308.62</v>
      </c>
      <c r="J279" s="14"/>
      <c r="K279" s="14" t="s">
        <v>2371</v>
      </c>
      <c r="L279" s="14" t="s">
        <v>11</v>
      </c>
    </row>
    <row r="280" spans="1:12" ht="13.2" x14ac:dyDescent="0.25">
      <c r="A280" s="7" t="s">
        <v>818</v>
      </c>
      <c r="B280" s="14" t="s">
        <v>1943</v>
      </c>
      <c r="C280" s="22">
        <f>VLOOKUP(A280,Μητρώο!$A$2:$E$1187,5,FALSE)</f>
        <v>45468</v>
      </c>
      <c r="D280" s="14">
        <f>VLOOKUP(A280,Ποσότητα!$A$2:$J$1184,6,FALSE)</f>
        <v>38</v>
      </c>
      <c r="E280" s="5" t="s">
        <v>2492</v>
      </c>
      <c r="F280" s="14">
        <f>VLOOKUP(A280,Μητρώο!$A$2:$C$1187,3)</f>
        <v>10</v>
      </c>
      <c r="G280" s="26">
        <v>69.16</v>
      </c>
      <c r="H280" s="26">
        <v>3.49</v>
      </c>
      <c r="I280" s="23">
        <v>65.67</v>
      </c>
      <c r="J280" s="14"/>
      <c r="K280" s="14" t="s">
        <v>2371</v>
      </c>
      <c r="L280" s="14" t="s">
        <v>11</v>
      </c>
    </row>
    <row r="281" spans="1:12" ht="13.2" x14ac:dyDescent="0.25">
      <c r="A281" s="7" t="s">
        <v>819</v>
      </c>
      <c r="B281" s="14" t="s">
        <v>1944</v>
      </c>
      <c r="C281" s="22">
        <f>VLOOKUP(A281,Μητρώο!$A$2:$E$1187,5,FALSE)</f>
        <v>45468</v>
      </c>
      <c r="D281" s="14">
        <f>VLOOKUP(A281,Ποσότητα!$A$2:$J$1184,6,FALSE)</f>
        <v>40</v>
      </c>
      <c r="E281" s="5" t="s">
        <v>2492</v>
      </c>
      <c r="F281" s="14">
        <f>VLOOKUP(A281,Μητρώο!$A$2:$C$1187,3)</f>
        <v>10</v>
      </c>
      <c r="G281" s="26">
        <v>48</v>
      </c>
      <c r="H281" s="26">
        <v>2.42</v>
      </c>
      <c r="I281" s="23">
        <v>45.58</v>
      </c>
      <c r="J281" s="14"/>
      <c r="K281" s="14" t="s">
        <v>2371</v>
      </c>
      <c r="L281" s="14" t="s">
        <v>11</v>
      </c>
    </row>
    <row r="282" spans="1:12" ht="13.2" x14ac:dyDescent="0.25">
      <c r="A282" s="7" t="s">
        <v>820</v>
      </c>
      <c r="B282" s="14" t="s">
        <v>1925</v>
      </c>
      <c r="C282" s="22">
        <f>VLOOKUP(A282,Μητρώο!$A$2:$E$1187,5,FALSE)</f>
        <v>45468</v>
      </c>
      <c r="D282" s="14">
        <f>VLOOKUP(A282,Ποσότητα!$A$2:$J$1184,6,FALSE)</f>
        <v>240</v>
      </c>
      <c r="E282" s="5" t="s">
        <v>2492</v>
      </c>
      <c r="F282" s="14">
        <f>VLOOKUP(A282,Μητρώο!$A$2:$C$1187,3)</f>
        <v>10</v>
      </c>
      <c r="G282" s="26">
        <v>451.2</v>
      </c>
      <c r="H282" s="26">
        <v>22.75</v>
      </c>
      <c r="I282" s="23">
        <v>428.45</v>
      </c>
      <c r="J282" s="14"/>
      <c r="K282" s="14" t="s">
        <v>2371</v>
      </c>
      <c r="L282" s="14" t="s">
        <v>11</v>
      </c>
    </row>
    <row r="283" spans="1:12" ht="13.2" x14ac:dyDescent="0.25">
      <c r="A283" s="7" t="s">
        <v>821</v>
      </c>
      <c r="B283" s="14" t="s">
        <v>1945</v>
      </c>
      <c r="C283" s="22">
        <f>VLOOKUP(A283,Μητρώο!$A$2:$E$1187,5,FALSE)</f>
        <v>45468</v>
      </c>
      <c r="D283" s="14">
        <f>VLOOKUP(A283,Ποσότητα!$A$2:$J$1184,6,FALSE)</f>
        <v>252</v>
      </c>
      <c r="E283" s="5" t="s">
        <v>2492</v>
      </c>
      <c r="F283" s="14">
        <f>VLOOKUP(A283,Μητρώο!$A$2:$C$1187,3)</f>
        <v>10</v>
      </c>
      <c r="G283" s="26">
        <v>1030.68</v>
      </c>
      <c r="H283" s="26">
        <v>51.96</v>
      </c>
      <c r="I283" s="23">
        <v>978.72</v>
      </c>
      <c r="J283" s="14"/>
      <c r="K283" s="14" t="s">
        <v>2371</v>
      </c>
      <c r="L283" s="14" t="s">
        <v>11</v>
      </c>
    </row>
    <row r="284" spans="1:12" ht="13.2" x14ac:dyDescent="0.25">
      <c r="A284" s="7" t="s">
        <v>822</v>
      </c>
      <c r="B284" s="14" t="s">
        <v>1942</v>
      </c>
      <c r="C284" s="22">
        <f>VLOOKUP(A284,Μητρώο!$A$2:$E$1187,5,FALSE)</f>
        <v>45468</v>
      </c>
      <c r="D284" s="14">
        <f>VLOOKUP(A284,Ποσότητα!$A$2:$J$1184,6,FALSE)</f>
        <v>100</v>
      </c>
      <c r="E284" s="5" t="s">
        <v>2492</v>
      </c>
      <c r="F284" s="14">
        <f>VLOOKUP(A284,Μητρώο!$A$2:$C$1187,3)</f>
        <v>10</v>
      </c>
      <c r="G284" s="26">
        <v>936</v>
      </c>
      <c r="H284" s="26">
        <v>47.18</v>
      </c>
      <c r="I284" s="23">
        <v>888.82</v>
      </c>
      <c r="J284" s="14"/>
      <c r="K284" s="14" t="s">
        <v>2371</v>
      </c>
      <c r="L284" s="14" t="s">
        <v>11</v>
      </c>
    </row>
    <row r="285" spans="1:12" ht="13.2" x14ac:dyDescent="0.25">
      <c r="A285" s="7" t="s">
        <v>823</v>
      </c>
      <c r="B285" s="14" t="s">
        <v>1930</v>
      </c>
      <c r="C285" s="22">
        <f>VLOOKUP(A285,Μητρώο!$A$2:$E$1187,5,FALSE)</f>
        <v>45468</v>
      </c>
      <c r="D285" s="14">
        <f>VLOOKUP(A285,Ποσότητα!$A$2:$J$1184,6,FALSE)</f>
        <v>300</v>
      </c>
      <c r="E285" s="5" t="s">
        <v>2492</v>
      </c>
      <c r="F285" s="14">
        <f>VLOOKUP(A285,Μητρώο!$A$2:$C$1187,3)</f>
        <v>10</v>
      </c>
      <c r="G285" s="26">
        <v>546</v>
      </c>
      <c r="H285" s="26">
        <v>27.52</v>
      </c>
      <c r="I285" s="23">
        <v>518.48</v>
      </c>
      <c r="J285" s="14"/>
      <c r="K285" s="14" t="s">
        <v>2371</v>
      </c>
      <c r="L285" s="14" t="s">
        <v>11</v>
      </c>
    </row>
    <row r="286" spans="1:12" ht="13.2" x14ac:dyDescent="0.25">
      <c r="A286" s="7" t="s">
        <v>824</v>
      </c>
      <c r="B286" s="14" t="s">
        <v>1932</v>
      </c>
      <c r="C286" s="22">
        <f>VLOOKUP(A286,Μητρώο!$A$2:$E$1187,5,FALSE)</f>
        <v>45468</v>
      </c>
      <c r="D286" s="14">
        <f>VLOOKUP(A286,Ποσότητα!$A$2:$J$1184,6,FALSE)</f>
        <v>100</v>
      </c>
      <c r="E286" s="5" t="s">
        <v>2492</v>
      </c>
      <c r="F286" s="14">
        <f>VLOOKUP(A286,Μητρώο!$A$2:$C$1187,3)</f>
        <v>10</v>
      </c>
      <c r="G286" s="26">
        <v>1380</v>
      </c>
      <c r="H286" s="26">
        <v>69.569999999999993</v>
      </c>
      <c r="I286" s="23">
        <v>1310.43</v>
      </c>
      <c r="J286" s="14"/>
      <c r="K286" s="14" t="s">
        <v>2371</v>
      </c>
      <c r="L286" s="14" t="s">
        <v>11</v>
      </c>
    </row>
    <row r="287" spans="1:12" ht="13.2" x14ac:dyDescent="0.25">
      <c r="A287" s="7" t="s">
        <v>825</v>
      </c>
      <c r="B287" s="14" t="s">
        <v>1935</v>
      </c>
      <c r="C287" s="22">
        <f>VLOOKUP(A287,Μητρώο!$A$2:$E$1187,5,FALSE)</f>
        <v>45468</v>
      </c>
      <c r="D287" s="14">
        <f>VLOOKUP(A287,Ποσότητα!$A$2:$J$1184,6,FALSE)</f>
        <v>59</v>
      </c>
      <c r="E287" s="5" t="s">
        <v>2492</v>
      </c>
      <c r="F287" s="14">
        <f>VLOOKUP(A287,Μητρώο!$A$2:$C$1187,3)</f>
        <v>10</v>
      </c>
      <c r="G287" s="26">
        <v>1386</v>
      </c>
      <c r="H287" s="26">
        <v>69.87</v>
      </c>
      <c r="I287" s="23">
        <v>1316.13</v>
      </c>
      <c r="J287" s="14"/>
      <c r="K287" s="14" t="s">
        <v>2371</v>
      </c>
      <c r="L287" s="14" t="s">
        <v>11</v>
      </c>
    </row>
    <row r="288" spans="1:12" ht="13.2" x14ac:dyDescent="0.25">
      <c r="A288" s="7" t="s">
        <v>826</v>
      </c>
      <c r="B288" s="14" t="s">
        <v>1937</v>
      </c>
      <c r="C288" s="22">
        <f>VLOOKUP(A288,Μητρώο!$A$2:$E$1187,5,FALSE)</f>
        <v>45468</v>
      </c>
      <c r="D288" s="14">
        <f>VLOOKUP(A288,Ποσότητα!$A$2:$J$1184,6,FALSE)</f>
        <v>120</v>
      </c>
      <c r="E288" s="5" t="s">
        <v>2492</v>
      </c>
      <c r="F288" s="14">
        <f>VLOOKUP(A288,Μητρώο!$A$2:$C$1187,3)</f>
        <v>10</v>
      </c>
      <c r="G288" s="26">
        <v>2820</v>
      </c>
      <c r="H288" s="26">
        <v>142.16</v>
      </c>
      <c r="I288" s="23">
        <v>2677.84</v>
      </c>
      <c r="J288" s="14"/>
      <c r="K288" s="14" t="s">
        <v>2371</v>
      </c>
      <c r="L288" s="14" t="s">
        <v>11</v>
      </c>
    </row>
    <row r="289" spans="1:12" ht="13.2" x14ac:dyDescent="0.25">
      <c r="A289" s="7" t="s">
        <v>827</v>
      </c>
      <c r="B289" s="14" t="s">
        <v>1946</v>
      </c>
      <c r="C289" s="22">
        <f>VLOOKUP(A289,Μητρώο!$A$2:$E$1187,5,FALSE)</f>
        <v>45468</v>
      </c>
      <c r="D289" s="14">
        <f>VLOOKUP(A289,Ποσότητα!$A$2:$J$1184,6,FALSE)</f>
        <v>60</v>
      </c>
      <c r="E289" s="5" t="s">
        <v>2492</v>
      </c>
      <c r="F289" s="14">
        <f>VLOOKUP(A289,Μητρώο!$A$2:$C$1187,3)</f>
        <v>10</v>
      </c>
      <c r="G289" s="26">
        <v>975</v>
      </c>
      <c r="H289" s="26">
        <v>49.15</v>
      </c>
      <c r="I289" s="23">
        <v>925.85</v>
      </c>
      <c r="J289" s="14"/>
      <c r="K289" s="14" t="s">
        <v>2371</v>
      </c>
      <c r="L289" s="14" t="s">
        <v>11</v>
      </c>
    </row>
    <row r="290" spans="1:12" ht="13.2" x14ac:dyDescent="0.25">
      <c r="A290" s="7" t="s">
        <v>828</v>
      </c>
      <c r="B290" s="14" t="s">
        <v>1947</v>
      </c>
      <c r="C290" s="22">
        <f>VLOOKUP(A290,Μητρώο!$A$2:$E$1187,5,FALSE)</f>
        <v>45468</v>
      </c>
      <c r="D290" s="14">
        <f>VLOOKUP(A290,Ποσότητα!$A$2:$J$1184,6,FALSE)</f>
        <v>30</v>
      </c>
      <c r="E290" s="5" t="s">
        <v>2492</v>
      </c>
      <c r="F290" s="14">
        <f>VLOOKUP(A290,Μητρώο!$A$2:$C$1187,3)</f>
        <v>10</v>
      </c>
      <c r="G290" s="26">
        <v>552</v>
      </c>
      <c r="H290" s="26">
        <v>83.03</v>
      </c>
      <c r="I290" s="23">
        <v>468.97</v>
      </c>
      <c r="J290" s="14"/>
      <c r="K290" s="14" t="s">
        <v>2371</v>
      </c>
      <c r="L290" s="14" t="s">
        <v>11</v>
      </c>
    </row>
    <row r="291" spans="1:12" ht="13.2" x14ac:dyDescent="0.25">
      <c r="A291" s="7" t="s">
        <v>829</v>
      </c>
      <c r="B291" s="14" t="s">
        <v>1934</v>
      </c>
      <c r="C291" s="22">
        <f>VLOOKUP(A291,Μητρώο!$A$2:$E$1187,5,FALSE)</f>
        <v>45468</v>
      </c>
      <c r="D291" s="14">
        <f>VLOOKUP(A291,Ποσότητα!$A$2:$J$1184,6,FALSE)</f>
        <v>40</v>
      </c>
      <c r="E291" s="5" t="s">
        <v>2492</v>
      </c>
      <c r="F291" s="14">
        <f>VLOOKUP(A291,Μητρώο!$A$2:$C$1187,3)</f>
        <v>10</v>
      </c>
      <c r="G291" s="26">
        <v>306.8</v>
      </c>
      <c r="H291" s="26">
        <v>15.47</v>
      </c>
      <c r="I291" s="23">
        <v>291.33</v>
      </c>
      <c r="J291" s="14"/>
      <c r="K291" s="14" t="s">
        <v>2371</v>
      </c>
      <c r="L291" s="14" t="s">
        <v>11</v>
      </c>
    </row>
    <row r="292" spans="1:12" ht="13.2" x14ac:dyDescent="0.25">
      <c r="A292" s="7" t="s">
        <v>830</v>
      </c>
      <c r="B292" s="14" t="s">
        <v>1948</v>
      </c>
      <c r="C292" s="22">
        <f>VLOOKUP(A292,Μητρώο!$A$2:$E$1187,5,FALSE)</f>
        <v>45468</v>
      </c>
      <c r="D292" s="14">
        <f>VLOOKUP(A292,Ποσότητα!$A$2:$J$1184,6,FALSE)</f>
        <v>100</v>
      </c>
      <c r="E292" s="5" t="s">
        <v>2492</v>
      </c>
      <c r="F292" s="14">
        <f>VLOOKUP(A292,Μητρώο!$A$2:$C$1187,3)</f>
        <v>10</v>
      </c>
      <c r="G292" s="26">
        <v>620</v>
      </c>
      <c r="H292" s="26">
        <v>31.25</v>
      </c>
      <c r="I292" s="23">
        <v>588.75</v>
      </c>
      <c r="J292" s="14"/>
      <c r="K292" s="14" t="s">
        <v>2371</v>
      </c>
      <c r="L292" s="14" t="s">
        <v>11</v>
      </c>
    </row>
    <row r="293" spans="1:12" ht="13.2" x14ac:dyDescent="0.25">
      <c r="A293" s="7" t="s">
        <v>831</v>
      </c>
      <c r="B293" s="14" t="s">
        <v>1949</v>
      </c>
      <c r="C293" s="22">
        <f>VLOOKUP(A293,Μητρώο!$A$2:$E$1187,5,FALSE)</f>
        <v>45468</v>
      </c>
      <c r="D293" s="14">
        <f>VLOOKUP(A293,Ποσότητα!$A$2:$J$1184,6,FALSE)</f>
        <v>85</v>
      </c>
      <c r="E293" s="5" t="s">
        <v>2492</v>
      </c>
      <c r="F293" s="14">
        <f>VLOOKUP(A293,Μητρώο!$A$2:$C$1187,3)</f>
        <v>10</v>
      </c>
      <c r="G293" s="26">
        <v>2082.5</v>
      </c>
      <c r="H293" s="26">
        <v>104.98</v>
      </c>
      <c r="I293" s="23">
        <v>1977.52</v>
      </c>
      <c r="J293" s="14"/>
      <c r="K293" s="14" t="s">
        <v>2371</v>
      </c>
      <c r="L293" s="14" t="s">
        <v>11</v>
      </c>
    </row>
    <row r="294" spans="1:12" ht="13.2" x14ac:dyDescent="0.25">
      <c r="A294" s="7" t="s">
        <v>832</v>
      </c>
      <c r="B294" s="14" t="s">
        <v>1950</v>
      </c>
      <c r="C294" s="22">
        <f>VLOOKUP(A294,Μητρώο!$A$2:$E$1187,5,FALSE)</f>
        <v>45468</v>
      </c>
      <c r="D294" s="14">
        <f>VLOOKUP(A294,Ποσότητα!$A$2:$J$1184,6,FALSE)</f>
        <v>375</v>
      </c>
      <c r="E294" s="5" t="s">
        <v>2492</v>
      </c>
      <c r="F294" s="14">
        <f>VLOOKUP(A294,Μητρώο!$A$2:$C$1187,3)</f>
        <v>10</v>
      </c>
      <c r="G294" s="26">
        <v>9187.5</v>
      </c>
      <c r="H294" s="26">
        <v>463.15</v>
      </c>
      <c r="I294" s="23">
        <v>8724.35</v>
      </c>
      <c r="J294" s="14"/>
      <c r="K294" s="14" t="s">
        <v>2371</v>
      </c>
      <c r="L294" s="14" t="s">
        <v>11</v>
      </c>
    </row>
    <row r="295" spans="1:12" ht="13.2" x14ac:dyDescent="0.25">
      <c r="A295" s="7" t="s">
        <v>833</v>
      </c>
      <c r="B295" s="14" t="s">
        <v>1951</v>
      </c>
      <c r="C295" s="22">
        <f>VLOOKUP(A295,Μητρώο!$A$2:$E$1187,5,FALSE)</f>
        <v>45468</v>
      </c>
      <c r="D295" s="14">
        <f>VLOOKUP(A295,Ποσότητα!$A$2:$J$1184,6,FALSE)</f>
        <v>320</v>
      </c>
      <c r="E295" s="5" t="s">
        <v>2492</v>
      </c>
      <c r="F295" s="14">
        <f>VLOOKUP(A295,Μητρώο!$A$2:$C$1187,3)</f>
        <v>10</v>
      </c>
      <c r="G295" s="26">
        <v>3680</v>
      </c>
      <c r="H295" s="26">
        <v>553.51</v>
      </c>
      <c r="I295" s="23">
        <v>3126.49</v>
      </c>
      <c r="J295" s="14"/>
      <c r="K295" s="14" t="s">
        <v>2371</v>
      </c>
      <c r="L295" s="14" t="s">
        <v>11</v>
      </c>
    </row>
    <row r="296" spans="1:12" ht="13.2" x14ac:dyDescent="0.25">
      <c r="A296" s="7" t="s">
        <v>834</v>
      </c>
      <c r="B296" s="14" t="s">
        <v>1952</v>
      </c>
      <c r="C296" s="22">
        <f>VLOOKUP(A296,Μητρώο!$A$2:$E$1187,5,FALSE)</f>
        <v>45468</v>
      </c>
      <c r="D296" s="14">
        <f>VLOOKUP(A296,Ποσότητα!$A$2:$J$1184,6,FALSE)</f>
        <v>80</v>
      </c>
      <c r="E296" s="5" t="s">
        <v>2492</v>
      </c>
      <c r="F296" s="14">
        <f>VLOOKUP(A296,Μητρώο!$A$2:$C$1187,3)</f>
        <v>10</v>
      </c>
      <c r="G296" s="26">
        <v>4400</v>
      </c>
      <c r="H296" s="26">
        <v>661.81</v>
      </c>
      <c r="I296" s="23">
        <v>3738.19</v>
      </c>
      <c r="J296" s="14"/>
      <c r="K296" s="14" t="s">
        <v>2371</v>
      </c>
      <c r="L296" s="14" t="s">
        <v>11</v>
      </c>
    </row>
    <row r="297" spans="1:12" ht="13.2" x14ac:dyDescent="0.25">
      <c r="A297" s="7" t="s">
        <v>835</v>
      </c>
      <c r="B297" s="14" t="s">
        <v>1953</v>
      </c>
      <c r="C297" s="22">
        <f>VLOOKUP(A297,Μητρώο!$A$2:$E$1187,5,FALSE)</f>
        <v>45468</v>
      </c>
      <c r="D297" s="14">
        <f>VLOOKUP(A297,Ποσότητα!$A$2:$J$1184,6,FALSE)</f>
        <v>34</v>
      </c>
      <c r="E297" s="5" t="s">
        <v>2492</v>
      </c>
      <c r="F297" s="14">
        <f>VLOOKUP(A297,Μητρώο!$A$2:$C$1187,3)</f>
        <v>10</v>
      </c>
      <c r="G297" s="26">
        <v>2040</v>
      </c>
      <c r="H297" s="26">
        <v>306.83999999999997</v>
      </c>
      <c r="I297" s="23">
        <v>1733.16</v>
      </c>
      <c r="J297" s="14"/>
      <c r="K297" s="14" t="s">
        <v>2371</v>
      </c>
      <c r="L297" s="14" t="s">
        <v>11</v>
      </c>
    </row>
    <row r="298" spans="1:12" ht="13.2" x14ac:dyDescent="0.25">
      <c r="A298" s="7" t="s">
        <v>863</v>
      </c>
      <c r="B298" s="14" t="s">
        <v>1980</v>
      </c>
      <c r="C298" s="22">
        <f>VLOOKUP(A298,Μητρώο!$A$2:$E$1187,5,FALSE)</f>
        <v>45468</v>
      </c>
      <c r="D298" s="14">
        <f>VLOOKUP(A298,Ποσότητα!$A$2:$J$1184,6,FALSE)</f>
        <v>1</v>
      </c>
      <c r="E298" s="5" t="s">
        <v>2490</v>
      </c>
      <c r="F298" s="14">
        <f>VLOOKUP(A298,Μητρώο!$A$2:$C$1187,3)</f>
        <v>10</v>
      </c>
      <c r="G298" s="26">
        <v>400</v>
      </c>
      <c r="H298" s="26">
        <v>60.16</v>
      </c>
      <c r="I298" s="23">
        <v>339.84</v>
      </c>
      <c r="J298" s="14"/>
      <c r="K298" s="14" t="s">
        <v>2372</v>
      </c>
      <c r="L298" s="14" t="s">
        <v>11</v>
      </c>
    </row>
    <row r="299" spans="1:12" ht="13.2" x14ac:dyDescent="0.25">
      <c r="A299" s="7" t="s">
        <v>864</v>
      </c>
      <c r="B299" s="14" t="s">
        <v>2001</v>
      </c>
      <c r="C299" s="22">
        <f>VLOOKUP(A299,Μητρώο!$A$2:$E$1187,5,FALSE)</f>
        <v>45468</v>
      </c>
      <c r="D299" s="14">
        <f>VLOOKUP(A299,Ποσότητα!$A$2:$J$1184,6,FALSE)</f>
        <v>16</v>
      </c>
      <c r="E299" s="5" t="s">
        <v>2496</v>
      </c>
      <c r="F299" s="14">
        <f>VLOOKUP(A299,Μητρώο!$A$2:$C$1187,3)</f>
        <v>10</v>
      </c>
      <c r="G299" s="26">
        <v>837.42</v>
      </c>
      <c r="H299" s="26">
        <v>125.96</v>
      </c>
      <c r="I299" s="23">
        <v>711.46</v>
      </c>
      <c r="J299" s="14"/>
      <c r="K299" s="14" t="s">
        <v>45</v>
      </c>
      <c r="L299" s="14" t="s">
        <v>11</v>
      </c>
    </row>
    <row r="300" spans="1:12" ht="13.2" x14ac:dyDescent="0.25">
      <c r="A300" s="7" t="s">
        <v>865</v>
      </c>
      <c r="B300" s="14" t="s">
        <v>2002</v>
      </c>
      <c r="C300" s="22">
        <f>VLOOKUP(A300,Μητρώο!$A$2:$E$1187,5,FALSE)</f>
        <v>45468</v>
      </c>
      <c r="D300" s="14">
        <f>VLOOKUP(A300,Ποσότητα!$A$2:$J$1184,6,FALSE)</f>
        <v>24</v>
      </c>
      <c r="E300" s="5" t="s">
        <v>2496</v>
      </c>
      <c r="F300" s="14">
        <f>VLOOKUP(A300,Μητρώο!$A$2:$C$1187,3)</f>
        <v>10</v>
      </c>
      <c r="G300" s="26">
        <v>1740</v>
      </c>
      <c r="H300" s="26">
        <v>261.72000000000003</v>
      </c>
      <c r="I300" s="23">
        <v>1478.28</v>
      </c>
      <c r="J300" s="14"/>
      <c r="K300" s="14" t="s">
        <v>45</v>
      </c>
      <c r="L300" s="14" t="s">
        <v>11</v>
      </c>
    </row>
    <row r="301" spans="1:12" ht="13.2" x14ac:dyDescent="0.25">
      <c r="A301" s="7" t="s">
        <v>866</v>
      </c>
      <c r="B301" s="14" t="s">
        <v>2003</v>
      </c>
      <c r="C301" s="22">
        <f>VLOOKUP(A301,Μητρώο!$A$2:$E$1187,5,FALSE)</f>
        <v>45468</v>
      </c>
      <c r="D301" s="14">
        <f>VLOOKUP(A301,Ποσότητα!$A$2:$J$1184,6,FALSE)</f>
        <v>20</v>
      </c>
      <c r="E301" s="5" t="s">
        <v>2496</v>
      </c>
      <c r="F301" s="14">
        <f>VLOOKUP(A301,Μητρώο!$A$2:$C$1187,3)</f>
        <v>10</v>
      </c>
      <c r="G301" s="26">
        <v>4837</v>
      </c>
      <c r="H301" s="26">
        <v>727.54</v>
      </c>
      <c r="I301" s="23">
        <v>4109.46</v>
      </c>
      <c r="J301" s="14"/>
      <c r="K301" s="14" t="s">
        <v>45</v>
      </c>
      <c r="L301" s="14" t="s">
        <v>11</v>
      </c>
    </row>
    <row r="302" spans="1:12" ht="13.2" x14ac:dyDescent="0.25">
      <c r="A302" s="7" t="s">
        <v>867</v>
      </c>
      <c r="B302" s="14" t="s">
        <v>2004</v>
      </c>
      <c r="C302" s="22">
        <f>VLOOKUP(A302,Μητρώο!$A$2:$E$1187,5,FALSE)</f>
        <v>45468</v>
      </c>
      <c r="D302" s="14">
        <f>VLOOKUP(A302,Ποσότητα!$A$2:$J$1184,6,FALSE)</f>
        <v>84</v>
      </c>
      <c r="E302" s="5" t="s">
        <v>2496</v>
      </c>
      <c r="F302" s="14">
        <f>VLOOKUP(A302,Μητρώο!$A$2:$C$1187,3)</f>
        <v>10</v>
      </c>
      <c r="G302" s="26">
        <v>8872.42</v>
      </c>
      <c r="H302" s="26">
        <v>1334.51</v>
      </c>
      <c r="I302" s="23">
        <v>7537.91</v>
      </c>
      <c r="J302" s="14"/>
      <c r="K302" s="14" t="s">
        <v>45</v>
      </c>
      <c r="L302" s="14" t="s">
        <v>11</v>
      </c>
    </row>
    <row r="303" spans="1:12" ht="13.2" x14ac:dyDescent="0.25">
      <c r="A303" s="7" t="s">
        <v>868</v>
      </c>
      <c r="B303" s="14" t="s">
        <v>2005</v>
      </c>
      <c r="C303" s="22">
        <f>VLOOKUP(A303,Μητρώο!$A$2:$E$1187,5,FALSE)</f>
        <v>45468</v>
      </c>
      <c r="D303" s="14">
        <f>VLOOKUP(A303,Ποσότητα!$A$2:$J$1184,6,FALSE)</f>
        <v>86</v>
      </c>
      <c r="E303" s="5" t="s">
        <v>2496</v>
      </c>
      <c r="F303" s="14">
        <f>VLOOKUP(A303,Μητρώο!$A$2:$C$1187,3)</f>
        <v>10</v>
      </c>
      <c r="G303" s="26">
        <v>9083.66</v>
      </c>
      <c r="H303" s="26">
        <v>1366.29</v>
      </c>
      <c r="I303" s="23">
        <v>7717.37</v>
      </c>
      <c r="J303" s="14"/>
      <c r="K303" s="14" t="s">
        <v>45</v>
      </c>
      <c r="L303" s="14" t="s">
        <v>11</v>
      </c>
    </row>
    <row r="304" spans="1:12" ht="13.2" x14ac:dyDescent="0.25">
      <c r="A304" s="7" t="s">
        <v>869</v>
      </c>
      <c r="B304" s="14" t="s">
        <v>2006</v>
      </c>
      <c r="C304" s="22">
        <f>VLOOKUP(A304,Μητρώο!$A$2:$E$1187,5,FALSE)</f>
        <v>45468</v>
      </c>
      <c r="D304" s="14">
        <f>VLOOKUP(A304,Ποσότητα!$A$2:$J$1184,6,FALSE)</f>
        <v>170</v>
      </c>
      <c r="E304" s="5" t="s">
        <v>2496</v>
      </c>
      <c r="F304" s="14">
        <f>VLOOKUP(A304,Μητρώο!$A$2:$C$1187,3)</f>
        <v>10</v>
      </c>
      <c r="G304" s="26">
        <v>2574.9899999999998</v>
      </c>
      <c r="H304" s="26">
        <v>387.31</v>
      </c>
      <c r="I304" s="23">
        <v>2187.6799999999998</v>
      </c>
      <c r="J304" s="14"/>
      <c r="K304" s="14" t="s">
        <v>45</v>
      </c>
      <c r="L304" s="14" t="s">
        <v>11</v>
      </c>
    </row>
    <row r="305" spans="1:12" ht="13.2" x14ac:dyDescent="0.25">
      <c r="A305" s="7" t="s">
        <v>870</v>
      </c>
      <c r="B305" s="14" t="s">
        <v>2007</v>
      </c>
      <c r="C305" s="22">
        <f>VLOOKUP(A305,Μητρώο!$A$2:$E$1187,5,FALSE)</f>
        <v>45468</v>
      </c>
      <c r="D305" s="14">
        <f>VLOOKUP(A305,Ποσότητα!$A$2:$J$1184,6,FALSE)</f>
        <v>158</v>
      </c>
      <c r="E305" s="5" t="s">
        <v>2496</v>
      </c>
      <c r="F305" s="14">
        <f>VLOOKUP(A305,Μητρώο!$A$2:$C$1187,3)</f>
        <v>10</v>
      </c>
      <c r="G305" s="26">
        <v>5640.6</v>
      </c>
      <c r="H305" s="26">
        <v>848.41</v>
      </c>
      <c r="I305" s="23">
        <v>4792.1899999999996</v>
      </c>
      <c r="J305" s="14"/>
      <c r="K305" s="14" t="s">
        <v>45</v>
      </c>
      <c r="L305" s="14" t="s">
        <v>11</v>
      </c>
    </row>
    <row r="306" spans="1:12" ht="13.2" x14ac:dyDescent="0.25">
      <c r="A306" s="7" t="s">
        <v>871</v>
      </c>
      <c r="B306" s="14" t="s">
        <v>2008</v>
      </c>
      <c r="C306" s="22">
        <f>VLOOKUP(A306,Μητρώο!$A$2:$E$1187,5,FALSE)</f>
        <v>45468</v>
      </c>
      <c r="D306" s="14">
        <f>VLOOKUP(A306,Ποσότητα!$A$2:$J$1184,6,FALSE)</f>
        <v>158</v>
      </c>
      <c r="E306" s="5" t="s">
        <v>2496</v>
      </c>
      <c r="F306" s="14">
        <f>VLOOKUP(A306,Μητρώο!$A$2:$C$1187,3)</f>
        <v>10</v>
      </c>
      <c r="G306" s="26">
        <v>3760.4</v>
      </c>
      <c r="H306" s="26">
        <v>565.61</v>
      </c>
      <c r="I306" s="23">
        <v>3194.79</v>
      </c>
      <c r="J306" s="14"/>
      <c r="K306" s="14" t="s">
        <v>45</v>
      </c>
      <c r="L306" s="14" t="s">
        <v>11</v>
      </c>
    </row>
    <row r="307" spans="1:12" ht="13.2" x14ac:dyDescent="0.25">
      <c r="A307" s="7" t="s">
        <v>872</v>
      </c>
      <c r="B307" s="14" t="s">
        <v>2009</v>
      </c>
      <c r="C307" s="22">
        <f>VLOOKUP(A307,Μητρώο!$A$2:$E$1187,5,FALSE)</f>
        <v>45468</v>
      </c>
      <c r="D307" s="14">
        <f>VLOOKUP(A307,Ποσότητα!$A$2:$J$1184,6,FALSE)</f>
        <v>144</v>
      </c>
      <c r="E307" s="5" t="s">
        <v>2496</v>
      </c>
      <c r="F307" s="14">
        <f>VLOOKUP(A307,Μητρώο!$A$2:$C$1187,3)</f>
        <v>10</v>
      </c>
      <c r="G307" s="26">
        <v>18432</v>
      </c>
      <c r="H307" s="26">
        <v>2772.37</v>
      </c>
      <c r="I307" s="23">
        <v>15659.63</v>
      </c>
      <c r="J307" s="14"/>
      <c r="K307" s="14" t="s">
        <v>45</v>
      </c>
      <c r="L307" s="14" t="s">
        <v>11</v>
      </c>
    </row>
    <row r="308" spans="1:12" ht="13.2" x14ac:dyDescent="0.25">
      <c r="A308" s="7" t="s">
        <v>873</v>
      </c>
      <c r="B308" s="14" t="s">
        <v>2010</v>
      </c>
      <c r="C308" s="22">
        <f>VLOOKUP(A308,Μητρώο!$A$2:$E$1187,5,FALSE)</f>
        <v>45468</v>
      </c>
      <c r="D308" s="14">
        <f>VLOOKUP(A308,Ποσότητα!$A$2:$J$1184,6,FALSE)</f>
        <v>6</v>
      </c>
      <c r="E308" s="5" t="s">
        <v>2496</v>
      </c>
      <c r="F308" s="14">
        <f>VLOOKUP(A308,Μητρώο!$A$2:$C$1187,3)</f>
        <v>10</v>
      </c>
      <c r="G308" s="26">
        <v>756</v>
      </c>
      <c r="H308" s="26">
        <v>113.71</v>
      </c>
      <c r="I308" s="23">
        <v>642.29</v>
      </c>
      <c r="J308" s="14"/>
      <c r="K308" s="14" t="s">
        <v>45</v>
      </c>
      <c r="L308" s="14" t="s">
        <v>11</v>
      </c>
    </row>
    <row r="309" spans="1:12" ht="13.2" x14ac:dyDescent="0.25">
      <c r="A309" s="7" t="s">
        <v>874</v>
      </c>
      <c r="B309" s="14" t="s">
        <v>2011</v>
      </c>
      <c r="C309" s="22">
        <f>VLOOKUP(A309,Μητρώο!$A$2:$E$1187,5,FALSE)</f>
        <v>45468</v>
      </c>
      <c r="D309" s="14">
        <f>VLOOKUP(A309,Ποσότητα!$A$2:$J$1184,6,FALSE)</f>
        <v>88</v>
      </c>
      <c r="E309" s="5" t="s">
        <v>2496</v>
      </c>
      <c r="F309" s="14">
        <f>VLOOKUP(A309,Μητρώο!$A$2:$C$1187,3)</f>
        <v>10</v>
      </c>
      <c r="G309" s="26">
        <v>3696</v>
      </c>
      <c r="H309" s="26">
        <v>555.91999999999996</v>
      </c>
      <c r="I309" s="23">
        <v>3140.08</v>
      </c>
      <c r="J309" s="14"/>
      <c r="K309" s="14" t="s">
        <v>45</v>
      </c>
      <c r="L309" s="14" t="s">
        <v>11</v>
      </c>
    </row>
    <row r="310" spans="1:12" ht="13.2" x14ac:dyDescent="0.25">
      <c r="A310" s="7" t="s">
        <v>875</v>
      </c>
      <c r="B310" s="14" t="s">
        <v>2012</v>
      </c>
      <c r="C310" s="22">
        <f>VLOOKUP(A310,Μητρώο!$A$2:$E$1187,5,FALSE)</f>
        <v>45468</v>
      </c>
      <c r="D310" s="14">
        <f>VLOOKUP(A310,Ποσότητα!$A$2:$J$1184,6,FALSE)</f>
        <v>72</v>
      </c>
      <c r="E310" s="5" t="s">
        <v>2496</v>
      </c>
      <c r="F310" s="14">
        <f>VLOOKUP(A310,Μητρώο!$A$2:$C$1187,3)</f>
        <v>10</v>
      </c>
      <c r="G310" s="26">
        <v>5472</v>
      </c>
      <c r="H310" s="26">
        <v>823.05</v>
      </c>
      <c r="I310" s="23">
        <v>4648.95</v>
      </c>
      <c r="J310" s="14"/>
      <c r="K310" s="14" t="s">
        <v>45</v>
      </c>
      <c r="L310" s="14" t="s">
        <v>11</v>
      </c>
    </row>
    <row r="311" spans="1:12" ht="13.2" x14ac:dyDescent="0.25">
      <c r="A311" s="7" t="s">
        <v>876</v>
      </c>
      <c r="B311" s="14" t="s">
        <v>2013</v>
      </c>
      <c r="C311" s="22">
        <f>VLOOKUP(A311,Μητρώο!$A$2:$E$1187,5,FALSE)</f>
        <v>45468</v>
      </c>
      <c r="D311" s="14">
        <f>VLOOKUP(A311,Ποσότητα!$A$2:$J$1184,6,FALSE)</f>
        <v>160</v>
      </c>
      <c r="E311" s="5" t="s">
        <v>2496</v>
      </c>
      <c r="F311" s="14">
        <f>VLOOKUP(A311,Μητρώο!$A$2:$C$1187,3)</f>
        <v>10</v>
      </c>
      <c r="G311" s="26">
        <v>1960</v>
      </c>
      <c r="H311" s="26">
        <v>98.81</v>
      </c>
      <c r="I311" s="23">
        <v>1861.19</v>
      </c>
      <c r="J311" s="14"/>
      <c r="K311" s="14" t="s">
        <v>45</v>
      </c>
      <c r="L311" s="14" t="s">
        <v>11</v>
      </c>
    </row>
    <row r="312" spans="1:12" ht="13.2" x14ac:dyDescent="0.25">
      <c r="A312" s="7" t="s">
        <v>877</v>
      </c>
      <c r="B312" s="14" t="s">
        <v>2014</v>
      </c>
      <c r="C312" s="22">
        <f>VLOOKUP(A312,Μητρώο!$A$2:$E$1187,5,FALSE)</f>
        <v>45468</v>
      </c>
      <c r="D312" s="14">
        <f>VLOOKUP(A312,Ποσότητα!$A$2:$J$1184,6,FALSE)</f>
        <v>160</v>
      </c>
      <c r="E312" s="5" t="s">
        <v>2496</v>
      </c>
      <c r="F312" s="14">
        <f>VLOOKUP(A312,Μητρώο!$A$2:$C$1187,3)</f>
        <v>10</v>
      </c>
      <c r="G312" s="26">
        <v>2160</v>
      </c>
      <c r="H312" s="26">
        <v>324.89</v>
      </c>
      <c r="I312" s="23">
        <v>1835.11</v>
      </c>
      <c r="J312" s="14"/>
      <c r="K312" s="14" t="s">
        <v>45</v>
      </c>
      <c r="L312" s="14" t="s">
        <v>11</v>
      </c>
    </row>
    <row r="313" spans="1:12" ht="13.2" x14ac:dyDescent="0.25">
      <c r="A313" s="7" t="s">
        <v>878</v>
      </c>
      <c r="B313" s="14" t="s">
        <v>2015</v>
      </c>
      <c r="C313" s="22">
        <f>VLOOKUP(A313,Μητρώο!$A$2:$E$1187,5,FALSE)</f>
        <v>45468</v>
      </c>
      <c r="D313" s="14">
        <f>VLOOKUP(A313,Ποσότητα!$A$2:$J$1184,6,FALSE)</f>
        <v>160</v>
      </c>
      <c r="E313" s="5" t="s">
        <v>2496</v>
      </c>
      <c r="F313" s="14">
        <f>VLOOKUP(A313,Μητρώο!$A$2:$C$1187,3)</f>
        <v>10</v>
      </c>
      <c r="G313" s="26">
        <v>1896</v>
      </c>
      <c r="H313" s="26">
        <v>285.18</v>
      </c>
      <c r="I313" s="23">
        <v>1610.82</v>
      </c>
      <c r="J313" s="14"/>
      <c r="K313" s="14" t="s">
        <v>45</v>
      </c>
      <c r="L313" s="14" t="s">
        <v>11</v>
      </c>
    </row>
    <row r="314" spans="1:12" ht="13.2" x14ac:dyDescent="0.25">
      <c r="A314" s="7" t="s">
        <v>879</v>
      </c>
      <c r="B314" s="14" t="s">
        <v>2016</v>
      </c>
      <c r="C314" s="22">
        <f>VLOOKUP(A314,Μητρώο!$A$2:$E$1187,5,FALSE)</f>
        <v>45468</v>
      </c>
      <c r="D314" s="14">
        <f>VLOOKUP(A314,Ποσότητα!$A$2:$J$1184,6,FALSE)</f>
        <v>140</v>
      </c>
      <c r="E314" s="5" t="s">
        <v>2496</v>
      </c>
      <c r="F314" s="14">
        <f>VLOOKUP(A314,Μητρώο!$A$2:$C$1187,3)</f>
        <v>10</v>
      </c>
      <c r="G314" s="26">
        <v>1750</v>
      </c>
      <c r="H314" s="26">
        <v>263.22000000000003</v>
      </c>
      <c r="I314" s="23">
        <v>1486.78</v>
      </c>
      <c r="J314" s="14"/>
      <c r="K314" s="14" t="s">
        <v>45</v>
      </c>
      <c r="L314" s="14" t="s">
        <v>11</v>
      </c>
    </row>
    <row r="315" spans="1:12" ht="13.2" x14ac:dyDescent="0.25">
      <c r="A315" s="7" t="s">
        <v>880</v>
      </c>
      <c r="B315" s="14" t="s">
        <v>2017</v>
      </c>
      <c r="C315" s="22">
        <f>VLOOKUP(A315,Μητρώο!$A$2:$E$1187,5,FALSE)</f>
        <v>45468</v>
      </c>
      <c r="D315" s="14">
        <f>VLOOKUP(A315,Ποσότητα!$A$2:$J$1184,6,FALSE)</f>
        <v>140</v>
      </c>
      <c r="E315" s="5" t="s">
        <v>2496</v>
      </c>
      <c r="F315" s="14">
        <f>VLOOKUP(A315,Μητρώο!$A$2:$C$1187,3)</f>
        <v>10</v>
      </c>
      <c r="G315" s="26">
        <v>36400</v>
      </c>
      <c r="H315" s="26">
        <v>5474.96</v>
      </c>
      <c r="I315" s="23">
        <v>30925.040000000001</v>
      </c>
      <c r="J315" s="14"/>
      <c r="K315" s="14" t="s">
        <v>45</v>
      </c>
      <c r="L315" s="14" t="s">
        <v>11</v>
      </c>
    </row>
    <row r="316" spans="1:12" ht="13.2" x14ac:dyDescent="0.25">
      <c r="A316" s="7" t="s">
        <v>881</v>
      </c>
      <c r="B316" s="14" t="s">
        <v>2018</v>
      </c>
      <c r="C316" s="22">
        <f>VLOOKUP(A316,Μητρώο!$A$2:$E$1187,5,FALSE)</f>
        <v>45468</v>
      </c>
      <c r="D316" s="14">
        <f>VLOOKUP(A316,Ποσότητα!$A$2:$J$1184,6,FALSE)</f>
        <v>48</v>
      </c>
      <c r="E316" s="5" t="s">
        <v>2496</v>
      </c>
      <c r="F316" s="14">
        <f>VLOOKUP(A316,Μητρώο!$A$2:$C$1187,3)</f>
        <v>10</v>
      </c>
      <c r="G316" s="26">
        <v>5918.4</v>
      </c>
      <c r="H316" s="26">
        <v>890.19</v>
      </c>
      <c r="I316" s="23">
        <v>5028.21</v>
      </c>
      <c r="J316" s="14"/>
      <c r="K316" s="14" t="s">
        <v>45</v>
      </c>
      <c r="L316" s="14" t="s">
        <v>11</v>
      </c>
    </row>
    <row r="317" spans="1:12" ht="13.2" x14ac:dyDescent="0.25">
      <c r="A317" s="7" t="s">
        <v>882</v>
      </c>
      <c r="B317" s="14" t="s">
        <v>2019</v>
      </c>
      <c r="C317" s="22">
        <f>VLOOKUP(A317,Μητρώο!$A$2:$E$1187,5,FALSE)</f>
        <v>45468</v>
      </c>
      <c r="D317" s="14">
        <f>VLOOKUP(A317,Ποσότητα!$A$2:$J$1184,6,FALSE)</f>
        <v>48</v>
      </c>
      <c r="E317" s="5" t="s">
        <v>2496</v>
      </c>
      <c r="F317" s="14">
        <f>VLOOKUP(A317,Μητρώο!$A$2:$C$1187,3)</f>
        <v>10</v>
      </c>
      <c r="G317" s="26">
        <v>4560</v>
      </c>
      <c r="H317" s="26">
        <v>685.87</v>
      </c>
      <c r="I317" s="23">
        <v>3874.13</v>
      </c>
      <c r="J317" s="14"/>
      <c r="K317" s="14" t="s">
        <v>45</v>
      </c>
      <c r="L317" s="14" t="s">
        <v>11</v>
      </c>
    </row>
    <row r="318" spans="1:12" ht="13.2" x14ac:dyDescent="0.25">
      <c r="A318" s="7" t="s">
        <v>883</v>
      </c>
      <c r="B318" s="14" t="s">
        <v>2020</v>
      </c>
      <c r="C318" s="22">
        <f>VLOOKUP(A318,Μητρώο!$A$2:$E$1187,5,FALSE)</f>
        <v>45468</v>
      </c>
      <c r="D318" s="14">
        <f>VLOOKUP(A318,Ποσότητα!$A$2:$J$1184,6,FALSE)</f>
        <v>40</v>
      </c>
      <c r="E318" s="5" t="s">
        <v>2496</v>
      </c>
      <c r="F318" s="14">
        <f>VLOOKUP(A318,Μητρώο!$A$2:$C$1187,3)</f>
        <v>10</v>
      </c>
      <c r="G318" s="26">
        <v>8352</v>
      </c>
      <c r="H318" s="26">
        <v>1256.23</v>
      </c>
      <c r="I318" s="23">
        <v>7095.77</v>
      </c>
      <c r="J318" s="14"/>
      <c r="K318" s="14" t="s">
        <v>45</v>
      </c>
      <c r="L318" s="14" t="s">
        <v>11</v>
      </c>
    </row>
    <row r="319" spans="1:12" ht="13.2" x14ac:dyDescent="0.25">
      <c r="A319" s="7" t="s">
        <v>884</v>
      </c>
      <c r="B319" s="14" t="s">
        <v>2021</v>
      </c>
      <c r="C319" s="22">
        <f>VLOOKUP(A319,Μητρώο!$A$2:$E$1187,5,FALSE)</f>
        <v>45468</v>
      </c>
      <c r="D319" s="14">
        <f>VLOOKUP(A319,Ποσότητα!$A$2:$J$1184,6,FALSE)</f>
        <v>26</v>
      </c>
      <c r="E319" s="5" t="s">
        <v>2496</v>
      </c>
      <c r="F319" s="14">
        <f>VLOOKUP(A319,Μητρώο!$A$2:$C$1187,3)</f>
        <v>10</v>
      </c>
      <c r="G319" s="26">
        <v>3094</v>
      </c>
      <c r="H319" s="26">
        <v>465.37</v>
      </c>
      <c r="I319" s="23">
        <v>2628.63</v>
      </c>
      <c r="J319" s="14"/>
      <c r="K319" s="14" t="s">
        <v>45</v>
      </c>
      <c r="L319" s="14" t="s">
        <v>11</v>
      </c>
    </row>
    <row r="320" spans="1:12" ht="13.2" x14ac:dyDescent="0.25">
      <c r="A320" s="7" t="s">
        <v>885</v>
      </c>
      <c r="B320" s="14" t="s">
        <v>2022</v>
      </c>
      <c r="C320" s="22">
        <f>VLOOKUP(A320,Μητρώο!$A$2:$E$1187,5,FALSE)</f>
        <v>45468</v>
      </c>
      <c r="D320" s="14">
        <f>VLOOKUP(A320,Ποσότητα!$A$2:$J$1184,6,FALSE)</f>
        <v>18</v>
      </c>
      <c r="E320" s="5" t="s">
        <v>2496</v>
      </c>
      <c r="F320" s="14">
        <f>VLOOKUP(A320,Μητρώο!$A$2:$C$1187,3)</f>
        <v>10</v>
      </c>
      <c r="G320" s="26">
        <v>1539</v>
      </c>
      <c r="H320" s="26">
        <v>231.48</v>
      </c>
      <c r="I320" s="23">
        <v>1307.52</v>
      </c>
      <c r="J320" s="14"/>
      <c r="K320" s="14" t="s">
        <v>45</v>
      </c>
      <c r="L320" s="14" t="s">
        <v>11</v>
      </c>
    </row>
    <row r="321" spans="1:12" ht="13.2" x14ac:dyDescent="0.25">
      <c r="A321" s="7" t="s">
        <v>886</v>
      </c>
      <c r="B321" s="14" t="s">
        <v>2023</v>
      </c>
      <c r="C321" s="22">
        <f>VLOOKUP(A321,Μητρώο!$A$2:$E$1187,5,FALSE)</f>
        <v>45468</v>
      </c>
      <c r="D321" s="14">
        <f>VLOOKUP(A321,Ποσότητα!$A$2:$J$1184,6,FALSE)</f>
        <v>18</v>
      </c>
      <c r="E321" s="5" t="s">
        <v>2496</v>
      </c>
      <c r="F321" s="14">
        <f>VLOOKUP(A321,Μητρώο!$A$2:$C$1187,3)</f>
        <v>10</v>
      </c>
      <c r="G321" s="26">
        <v>1412.9</v>
      </c>
      <c r="H321" s="26">
        <v>212.52</v>
      </c>
      <c r="I321" s="23">
        <v>1200.3800000000001</v>
      </c>
      <c r="J321" s="14"/>
      <c r="K321" s="14" t="s">
        <v>45</v>
      </c>
      <c r="L321" s="14" t="s">
        <v>11</v>
      </c>
    </row>
    <row r="322" spans="1:12" ht="13.2" x14ac:dyDescent="0.25">
      <c r="A322" s="7" t="s">
        <v>887</v>
      </c>
      <c r="B322" s="14" t="s">
        <v>2024</v>
      </c>
      <c r="C322" s="22">
        <f>VLOOKUP(A322,Μητρώο!$A$2:$E$1187,5,FALSE)</f>
        <v>45468</v>
      </c>
      <c r="D322" s="14">
        <f>VLOOKUP(A322,Ποσότητα!$A$2:$J$1184,6,FALSE)</f>
        <v>1</v>
      </c>
      <c r="E322" s="5" t="s">
        <v>2496</v>
      </c>
      <c r="F322" s="14">
        <f>VLOOKUP(A322,Μητρώο!$A$2:$C$1187,3)</f>
        <v>10</v>
      </c>
      <c r="G322" s="26">
        <v>47.42</v>
      </c>
      <c r="H322" s="26">
        <v>2.39</v>
      </c>
      <c r="I322" s="23">
        <v>45.03</v>
      </c>
      <c r="J322" s="14"/>
      <c r="K322" s="14" t="s">
        <v>45</v>
      </c>
      <c r="L322" s="14" t="s">
        <v>11</v>
      </c>
    </row>
    <row r="323" spans="1:12" ht="13.2" x14ac:dyDescent="0.25">
      <c r="A323" s="7" t="s">
        <v>888</v>
      </c>
      <c r="B323" s="14" t="s">
        <v>2025</v>
      </c>
      <c r="C323" s="22">
        <f>VLOOKUP(A323,Μητρώο!$A$2:$E$1187,5,FALSE)</f>
        <v>45468</v>
      </c>
      <c r="D323" s="14">
        <f>VLOOKUP(A323,Ποσότητα!$A$2:$J$1184,6,FALSE)</f>
        <v>1</v>
      </c>
      <c r="E323" s="5" t="s">
        <v>2496</v>
      </c>
      <c r="F323" s="14">
        <f>VLOOKUP(A323,Μητρώο!$A$2:$C$1187,3)</f>
        <v>10</v>
      </c>
      <c r="G323" s="26">
        <v>144.52000000000001</v>
      </c>
      <c r="H323" s="26">
        <v>7.29</v>
      </c>
      <c r="I323" s="23">
        <v>137.22999999999999</v>
      </c>
      <c r="J323" s="14"/>
      <c r="K323" s="14" t="s">
        <v>45</v>
      </c>
      <c r="L323" s="14" t="s">
        <v>11</v>
      </c>
    </row>
    <row r="324" spans="1:12" ht="13.2" x14ac:dyDescent="0.25">
      <c r="A324" s="7" t="s">
        <v>889</v>
      </c>
      <c r="B324" s="14" t="s">
        <v>2026</v>
      </c>
      <c r="C324" s="22">
        <f>VLOOKUP(A324,Μητρώο!$A$2:$E$1187,5,FALSE)</f>
        <v>45468</v>
      </c>
      <c r="D324" s="14">
        <f>VLOOKUP(A324,Ποσότητα!$A$2:$J$1184,6,FALSE)</f>
        <v>10</v>
      </c>
      <c r="E324" s="5" t="s">
        <v>2496</v>
      </c>
      <c r="F324" s="14">
        <f>VLOOKUP(A324,Μητρώο!$A$2:$C$1187,3)</f>
        <v>10</v>
      </c>
      <c r="G324" s="26">
        <v>65.3</v>
      </c>
      <c r="H324" s="26">
        <v>9.82</v>
      </c>
      <c r="I324" s="23">
        <v>55.48</v>
      </c>
      <c r="J324" s="14"/>
      <c r="K324" s="14" t="s">
        <v>45</v>
      </c>
      <c r="L324" s="14" t="s">
        <v>11</v>
      </c>
    </row>
    <row r="325" spans="1:12" ht="13.2" x14ac:dyDescent="0.25">
      <c r="A325" s="7" t="s">
        <v>890</v>
      </c>
      <c r="B325" s="14" t="s">
        <v>2027</v>
      </c>
      <c r="C325" s="22">
        <f>VLOOKUP(A325,Μητρώο!$A$2:$E$1187,5,FALSE)</f>
        <v>45468</v>
      </c>
      <c r="D325" s="14">
        <f>VLOOKUP(A325,Ποσότητα!$A$2:$J$1184,6,FALSE)</f>
        <v>1</v>
      </c>
      <c r="E325" s="5" t="s">
        <v>2496</v>
      </c>
      <c r="F325" s="14">
        <f>VLOOKUP(A325,Μητρώο!$A$2:$C$1187,3)</f>
        <v>10</v>
      </c>
      <c r="G325" s="26">
        <v>142.26</v>
      </c>
      <c r="H325" s="26">
        <v>7.17</v>
      </c>
      <c r="I325" s="23">
        <v>135.09</v>
      </c>
      <c r="J325" s="14"/>
      <c r="K325" s="14" t="s">
        <v>45</v>
      </c>
      <c r="L325" s="14" t="s">
        <v>11</v>
      </c>
    </row>
    <row r="326" spans="1:12" ht="13.2" x14ac:dyDescent="0.25">
      <c r="A326" s="7" t="s">
        <v>891</v>
      </c>
      <c r="B326" s="14" t="s">
        <v>2028</v>
      </c>
      <c r="C326" s="22">
        <f>VLOOKUP(A326,Μητρώο!$A$2:$E$1187,5,FALSE)</f>
        <v>45468</v>
      </c>
      <c r="D326" s="14">
        <f>VLOOKUP(A326,Ποσότητα!$A$2:$J$1184,6,FALSE)</f>
        <v>1</v>
      </c>
      <c r="E326" s="5" t="s">
        <v>2496</v>
      </c>
      <c r="F326" s="14">
        <f>VLOOKUP(A326,Μητρώο!$A$2:$C$1187,3)</f>
        <v>10</v>
      </c>
      <c r="G326" s="26">
        <v>47.42</v>
      </c>
      <c r="H326" s="26">
        <v>2.39</v>
      </c>
      <c r="I326" s="23">
        <v>45.03</v>
      </c>
      <c r="J326" s="14"/>
      <c r="K326" s="14" t="s">
        <v>45</v>
      </c>
      <c r="L326" s="14" t="s">
        <v>11</v>
      </c>
    </row>
    <row r="327" spans="1:12" ht="13.2" x14ac:dyDescent="0.25">
      <c r="A327" s="7" t="s">
        <v>892</v>
      </c>
      <c r="B327" s="14" t="s">
        <v>2029</v>
      </c>
      <c r="C327" s="22">
        <f>VLOOKUP(A327,Μητρώο!$A$2:$E$1187,5,FALSE)</f>
        <v>45468</v>
      </c>
      <c r="D327" s="14">
        <f>VLOOKUP(A327,Ποσότητα!$A$2:$J$1184,6,FALSE)</f>
        <v>1</v>
      </c>
      <c r="E327" s="5" t="s">
        <v>2496</v>
      </c>
      <c r="F327" s="14">
        <f>VLOOKUP(A327,Μητρώο!$A$2:$C$1187,3)</f>
        <v>10</v>
      </c>
      <c r="G327" s="26">
        <v>69.03</v>
      </c>
      <c r="H327" s="26">
        <v>10.38</v>
      </c>
      <c r="I327" s="23">
        <v>58.65</v>
      </c>
      <c r="J327" s="14"/>
      <c r="K327" s="14" t="s">
        <v>45</v>
      </c>
      <c r="L327" s="14" t="s">
        <v>11</v>
      </c>
    </row>
    <row r="328" spans="1:12" ht="13.2" x14ac:dyDescent="0.25">
      <c r="A328" s="7" t="s">
        <v>893</v>
      </c>
      <c r="B328" s="14" t="s">
        <v>2030</v>
      </c>
      <c r="C328" s="22">
        <f>VLOOKUP(A328,Μητρώο!$A$2:$E$1187,5,FALSE)</f>
        <v>45468</v>
      </c>
      <c r="D328" s="14">
        <f>VLOOKUP(A328,Ποσότητα!$A$2:$J$1184,6,FALSE)</f>
        <v>1</v>
      </c>
      <c r="E328" s="5" t="s">
        <v>2496</v>
      </c>
      <c r="F328" s="14">
        <f>VLOOKUP(A328,Μητρώο!$A$2:$C$1187,3)</f>
        <v>10</v>
      </c>
      <c r="G328" s="26">
        <v>3474.19</v>
      </c>
      <c r="H328" s="26">
        <v>175.14</v>
      </c>
      <c r="I328" s="23">
        <v>3299.05</v>
      </c>
      <c r="J328" s="14"/>
      <c r="K328" s="14" t="s">
        <v>45</v>
      </c>
      <c r="L328" s="14" t="s">
        <v>11</v>
      </c>
    </row>
    <row r="329" spans="1:12" ht="13.2" x14ac:dyDescent="0.25">
      <c r="A329" s="7" t="s">
        <v>894</v>
      </c>
      <c r="B329" s="14" t="s">
        <v>2031</v>
      </c>
      <c r="C329" s="22">
        <f>VLOOKUP(A329,Μητρώο!$A$2:$E$1187,5,FALSE)</f>
        <v>45468</v>
      </c>
      <c r="D329" s="14">
        <f>VLOOKUP(A329,Ποσότητα!$A$2:$J$1184,6,FALSE)</f>
        <v>1</v>
      </c>
      <c r="E329" s="5" t="s">
        <v>2496</v>
      </c>
      <c r="F329" s="14">
        <f>VLOOKUP(A329,Μητρώο!$A$2:$C$1187,3)</f>
        <v>10</v>
      </c>
      <c r="G329" s="26">
        <v>131.53</v>
      </c>
      <c r="H329" s="26">
        <v>6.63</v>
      </c>
      <c r="I329" s="23">
        <v>124.9</v>
      </c>
      <c r="J329" s="14"/>
      <c r="K329" s="14" t="s">
        <v>45</v>
      </c>
      <c r="L329" s="14" t="s">
        <v>11</v>
      </c>
    </row>
    <row r="330" spans="1:12" ht="13.2" x14ac:dyDescent="0.25">
      <c r="A330" s="7" t="s">
        <v>895</v>
      </c>
      <c r="B330" s="14" t="s">
        <v>2032</v>
      </c>
      <c r="C330" s="22">
        <f>VLOOKUP(A330,Μητρώο!$A$2:$E$1187,5,FALSE)</f>
        <v>45468</v>
      </c>
      <c r="D330" s="14">
        <f>VLOOKUP(A330,Ποσότητα!$A$2:$J$1184,6,FALSE)</f>
        <v>1</v>
      </c>
      <c r="E330" s="5" t="s">
        <v>2496</v>
      </c>
      <c r="F330" s="14">
        <f>VLOOKUP(A330,Μητρώο!$A$2:$C$1187,3)</f>
        <v>10</v>
      </c>
      <c r="G330" s="26">
        <v>165.4</v>
      </c>
      <c r="H330" s="26">
        <v>24.88</v>
      </c>
      <c r="I330" s="23">
        <v>140.52000000000001</v>
      </c>
      <c r="J330" s="14"/>
      <c r="K330" s="14" t="s">
        <v>45</v>
      </c>
      <c r="L330" s="14" t="s">
        <v>11</v>
      </c>
    </row>
    <row r="331" spans="1:12" ht="13.2" x14ac:dyDescent="0.25">
      <c r="A331" s="7" t="s">
        <v>896</v>
      </c>
      <c r="B331" s="14" t="s">
        <v>2033</v>
      </c>
      <c r="C331" s="22">
        <f>VLOOKUP(A331,Μητρώο!$A$2:$E$1187,5,FALSE)</f>
        <v>45468</v>
      </c>
      <c r="D331" s="14">
        <f>VLOOKUP(A331,Ποσότητα!$A$2:$J$1184,6,FALSE)</f>
        <v>1</v>
      </c>
      <c r="E331" s="5" t="s">
        <v>2496</v>
      </c>
      <c r="F331" s="14">
        <f>VLOOKUP(A331,Μητρώο!$A$2:$C$1187,3)</f>
        <v>10</v>
      </c>
      <c r="G331" s="26">
        <v>111.62</v>
      </c>
      <c r="H331" s="26">
        <v>5.63</v>
      </c>
      <c r="I331" s="23">
        <v>105.99</v>
      </c>
      <c r="J331" s="14"/>
      <c r="K331" s="14" t="s">
        <v>45</v>
      </c>
      <c r="L331" s="14" t="s">
        <v>11</v>
      </c>
    </row>
    <row r="332" spans="1:12" ht="13.2" x14ac:dyDescent="0.25">
      <c r="A332" s="7" t="s">
        <v>897</v>
      </c>
      <c r="B332" s="14" t="s">
        <v>2034</v>
      </c>
      <c r="C332" s="22">
        <f>VLOOKUP(A332,Μητρώο!$A$2:$E$1187,5,FALSE)</f>
        <v>45468</v>
      </c>
      <c r="D332" s="14">
        <f>VLOOKUP(A332,Ποσότητα!$A$2:$J$1184,6,FALSE)</f>
        <v>5</v>
      </c>
      <c r="E332" s="5" t="s">
        <v>2496</v>
      </c>
      <c r="F332" s="14">
        <f>VLOOKUP(A332,Μητρώο!$A$2:$C$1187,3)</f>
        <v>10</v>
      </c>
      <c r="G332" s="26">
        <v>16.149999999999999</v>
      </c>
      <c r="H332" s="26">
        <v>2.4300000000000002</v>
      </c>
      <c r="I332" s="23">
        <v>13.72</v>
      </c>
      <c r="J332" s="14"/>
      <c r="K332" s="14" t="s">
        <v>45</v>
      </c>
      <c r="L332" s="14" t="s">
        <v>11</v>
      </c>
    </row>
    <row r="333" spans="1:12" ht="13.2" x14ac:dyDescent="0.25">
      <c r="A333" s="7" t="s">
        <v>898</v>
      </c>
      <c r="B333" s="14" t="s">
        <v>2035</v>
      </c>
      <c r="C333" s="22">
        <f>VLOOKUP(A333,Μητρώο!$A$2:$E$1187,5,FALSE)</f>
        <v>45468</v>
      </c>
      <c r="D333" s="14">
        <f>VLOOKUP(A333,Ποσότητα!$A$2:$J$1184,6,FALSE)</f>
        <v>1</v>
      </c>
      <c r="E333" s="5" t="s">
        <v>2496</v>
      </c>
      <c r="F333" s="14">
        <f>VLOOKUP(A333,Μητρώο!$A$2:$C$1187,3)</f>
        <v>10</v>
      </c>
      <c r="G333" s="26">
        <v>144.52000000000001</v>
      </c>
      <c r="H333" s="26">
        <v>7.29</v>
      </c>
      <c r="I333" s="23">
        <v>137.22999999999999</v>
      </c>
      <c r="J333" s="14"/>
      <c r="K333" s="14" t="s">
        <v>45</v>
      </c>
      <c r="L333" s="14" t="s">
        <v>11</v>
      </c>
    </row>
    <row r="334" spans="1:12" ht="13.2" x14ac:dyDescent="0.25">
      <c r="A334" s="7" t="s">
        <v>899</v>
      </c>
      <c r="B334" s="14" t="s">
        <v>2036</v>
      </c>
      <c r="C334" s="22">
        <f>VLOOKUP(A334,Μητρώο!$A$2:$E$1187,5,FALSE)</f>
        <v>45468</v>
      </c>
      <c r="D334" s="14">
        <f>VLOOKUP(A334,Ποσότητα!$A$2:$J$1184,6,FALSE)</f>
        <v>1</v>
      </c>
      <c r="E334" s="5" t="s">
        <v>2496</v>
      </c>
      <c r="F334" s="14">
        <f>VLOOKUP(A334,Μητρώο!$A$2:$C$1187,3)</f>
        <v>10</v>
      </c>
      <c r="G334" s="26">
        <v>153.55000000000001</v>
      </c>
      <c r="H334" s="26">
        <v>23.1</v>
      </c>
      <c r="I334" s="23">
        <v>130.44999999999999</v>
      </c>
      <c r="J334" s="14"/>
      <c r="K334" s="14" t="s">
        <v>45</v>
      </c>
      <c r="L334" s="14" t="s">
        <v>11</v>
      </c>
    </row>
    <row r="335" spans="1:12" ht="13.2" x14ac:dyDescent="0.25">
      <c r="A335" s="7" t="s">
        <v>900</v>
      </c>
      <c r="B335" s="14" t="s">
        <v>2037</v>
      </c>
      <c r="C335" s="22">
        <f>VLOOKUP(A335,Μητρώο!$A$2:$E$1187,5,FALSE)</f>
        <v>45468</v>
      </c>
      <c r="D335" s="14">
        <f>VLOOKUP(A335,Ποσότητα!$A$2:$J$1184,6,FALSE)</f>
        <v>5</v>
      </c>
      <c r="E335" s="5" t="s">
        <v>2496</v>
      </c>
      <c r="F335" s="14">
        <f>VLOOKUP(A335,Μητρώο!$A$2:$C$1187,3)</f>
        <v>10</v>
      </c>
      <c r="G335" s="26">
        <v>36.299999999999997</v>
      </c>
      <c r="H335" s="26">
        <v>5.46</v>
      </c>
      <c r="I335" s="23">
        <v>30.84</v>
      </c>
      <c r="J335" s="14"/>
      <c r="K335" s="14" t="s">
        <v>45</v>
      </c>
      <c r="L335" s="14" t="s">
        <v>11</v>
      </c>
    </row>
    <row r="336" spans="1:12" ht="13.2" x14ac:dyDescent="0.25">
      <c r="A336" s="7" t="s">
        <v>901</v>
      </c>
      <c r="B336" s="14" t="s">
        <v>2038</v>
      </c>
      <c r="C336" s="22">
        <f>VLOOKUP(A336,Μητρώο!$A$2:$E$1187,5,FALSE)</f>
        <v>45468</v>
      </c>
      <c r="D336" s="14">
        <f>VLOOKUP(A336,Ποσότητα!$A$2:$J$1184,6,FALSE)</f>
        <v>1</v>
      </c>
      <c r="E336" s="5" t="s">
        <v>2496</v>
      </c>
      <c r="F336" s="14">
        <f>VLOOKUP(A336,Μητρώο!$A$2:$C$1187,3)</f>
        <v>10</v>
      </c>
      <c r="G336" s="26">
        <v>75</v>
      </c>
      <c r="H336" s="26">
        <v>11.28</v>
      </c>
      <c r="I336" s="23">
        <v>63.72</v>
      </c>
      <c r="J336" s="14"/>
      <c r="K336" s="14" t="s">
        <v>45</v>
      </c>
      <c r="L336" s="14" t="s">
        <v>11</v>
      </c>
    </row>
    <row r="337" spans="1:12" ht="13.2" x14ac:dyDescent="0.25">
      <c r="A337" s="7" t="s">
        <v>902</v>
      </c>
      <c r="B337" s="14" t="s">
        <v>2039</v>
      </c>
      <c r="C337" s="22">
        <f>VLOOKUP(A337,Μητρώο!$A$2:$E$1187,5,FALSE)</f>
        <v>45468</v>
      </c>
      <c r="D337" s="14">
        <f>VLOOKUP(A337,Ποσότητα!$A$2:$J$1184,6,FALSE)</f>
        <v>1</v>
      </c>
      <c r="E337" s="5" t="s">
        <v>2496</v>
      </c>
      <c r="F337" s="14">
        <f>VLOOKUP(A337,Μητρώο!$A$2:$C$1187,3)</f>
        <v>10</v>
      </c>
      <c r="G337" s="26">
        <v>615.32000000000005</v>
      </c>
      <c r="H337" s="26">
        <v>31.02</v>
      </c>
      <c r="I337" s="23">
        <v>584.29999999999995</v>
      </c>
      <c r="J337" s="14"/>
      <c r="K337" s="14" t="s">
        <v>45</v>
      </c>
      <c r="L337" s="14" t="s">
        <v>11</v>
      </c>
    </row>
    <row r="338" spans="1:12" ht="13.2" x14ac:dyDescent="0.25">
      <c r="A338" s="7" t="s">
        <v>903</v>
      </c>
      <c r="B338" s="14" t="s">
        <v>2040</v>
      </c>
      <c r="C338" s="22">
        <f>VLOOKUP(A338,Μητρώο!$A$2:$E$1187,5,FALSE)</f>
        <v>45468</v>
      </c>
      <c r="D338" s="14">
        <f>VLOOKUP(A338,Ποσότητα!$A$2:$J$1184,6,FALSE)</f>
        <v>1</v>
      </c>
      <c r="E338" s="5" t="s">
        <v>2496</v>
      </c>
      <c r="F338" s="14">
        <f>VLOOKUP(A338,Μητρώο!$A$2:$C$1187,3)</f>
        <v>10</v>
      </c>
      <c r="G338" s="26">
        <v>172.18</v>
      </c>
      <c r="H338" s="26">
        <v>25.9</v>
      </c>
      <c r="I338" s="23">
        <v>146.28</v>
      </c>
      <c r="J338" s="14"/>
      <c r="K338" s="14" t="s">
        <v>45</v>
      </c>
      <c r="L338" s="14" t="s">
        <v>11</v>
      </c>
    </row>
    <row r="339" spans="1:12" ht="13.2" x14ac:dyDescent="0.25">
      <c r="A339" s="7" t="s">
        <v>904</v>
      </c>
      <c r="B339" s="14" t="s">
        <v>2041</v>
      </c>
      <c r="C339" s="22">
        <f>VLOOKUP(A339,Μητρώο!$A$2:$E$1187,5,FALSE)</f>
        <v>45468</v>
      </c>
      <c r="D339" s="14">
        <f>VLOOKUP(A339,Ποσότητα!$A$2:$J$1184,6,FALSE)</f>
        <v>1</v>
      </c>
      <c r="E339" s="5" t="s">
        <v>2496</v>
      </c>
      <c r="F339" s="14">
        <f>VLOOKUP(A339,Μητρώο!$A$2:$C$1187,3)</f>
        <v>10</v>
      </c>
      <c r="G339" s="26">
        <v>293.55</v>
      </c>
      <c r="H339" s="26">
        <v>44.16</v>
      </c>
      <c r="I339" s="23">
        <v>249.39</v>
      </c>
      <c r="J339" s="14"/>
      <c r="K339" s="14" t="s">
        <v>45</v>
      </c>
      <c r="L339" s="14" t="s">
        <v>11</v>
      </c>
    </row>
    <row r="340" spans="1:12" ht="13.2" x14ac:dyDescent="0.25">
      <c r="A340" s="7" t="s">
        <v>905</v>
      </c>
      <c r="B340" s="14" t="s">
        <v>2042</v>
      </c>
      <c r="C340" s="22">
        <f>VLOOKUP(A340,Μητρώο!$A$2:$E$1187,5,FALSE)</f>
        <v>45468</v>
      </c>
      <c r="D340" s="14">
        <f>VLOOKUP(A340,Ποσότητα!$A$2:$J$1184,6,FALSE)</f>
        <v>1</v>
      </c>
      <c r="E340" s="5" t="s">
        <v>2496</v>
      </c>
      <c r="F340" s="14">
        <f>VLOOKUP(A340,Μητρώο!$A$2:$C$1187,3)</f>
        <v>10</v>
      </c>
      <c r="G340" s="26">
        <v>199.84</v>
      </c>
      <c r="H340" s="26">
        <v>10.07</v>
      </c>
      <c r="I340" s="23">
        <v>189.77</v>
      </c>
      <c r="J340" s="14"/>
      <c r="K340" s="14" t="s">
        <v>45</v>
      </c>
      <c r="L340" s="14" t="s">
        <v>11</v>
      </c>
    </row>
    <row r="341" spans="1:12" ht="13.2" x14ac:dyDescent="0.25">
      <c r="A341" s="7" t="s">
        <v>906</v>
      </c>
      <c r="B341" s="14" t="s">
        <v>2043</v>
      </c>
      <c r="C341" s="22">
        <f>VLOOKUP(A341,Μητρώο!$A$2:$E$1187,5,FALSE)</f>
        <v>45468</v>
      </c>
      <c r="D341" s="14">
        <f>VLOOKUP(A341,Ποσότητα!$A$2:$J$1184,6,FALSE)</f>
        <v>1</v>
      </c>
      <c r="E341" s="5" t="s">
        <v>2496</v>
      </c>
      <c r="F341" s="14">
        <f>VLOOKUP(A341,Μητρώο!$A$2:$C$1187,3)</f>
        <v>10</v>
      </c>
      <c r="G341" s="26">
        <v>157.5</v>
      </c>
      <c r="H341" s="26">
        <v>7.94</v>
      </c>
      <c r="I341" s="23">
        <v>149.56</v>
      </c>
      <c r="J341" s="14"/>
      <c r="K341" s="14" t="s">
        <v>45</v>
      </c>
      <c r="L341" s="14" t="s">
        <v>11</v>
      </c>
    </row>
    <row r="342" spans="1:12" ht="13.2" x14ac:dyDescent="0.25">
      <c r="A342" s="7" t="s">
        <v>907</v>
      </c>
      <c r="B342" s="14" t="s">
        <v>2044</v>
      </c>
      <c r="C342" s="22">
        <f>VLOOKUP(A342,Μητρώο!$A$2:$E$1187,5,FALSE)</f>
        <v>45468</v>
      </c>
      <c r="D342" s="14">
        <f>VLOOKUP(A342,Ποσότητα!$A$2:$J$1184,6,FALSE)</f>
        <v>2</v>
      </c>
      <c r="E342" s="5" t="s">
        <v>2496</v>
      </c>
      <c r="F342" s="14">
        <f>VLOOKUP(A342,Μητρώο!$A$2:$C$1187,3)</f>
        <v>10</v>
      </c>
      <c r="G342" s="26">
        <v>329.66</v>
      </c>
      <c r="H342" s="26">
        <v>49.59</v>
      </c>
      <c r="I342" s="23">
        <v>280.07</v>
      </c>
      <c r="J342" s="14"/>
      <c r="K342" s="14" t="s">
        <v>45</v>
      </c>
      <c r="L342" s="14" t="s">
        <v>11</v>
      </c>
    </row>
    <row r="343" spans="1:12" ht="13.2" x14ac:dyDescent="0.25">
      <c r="A343" s="7" t="s">
        <v>908</v>
      </c>
      <c r="B343" s="14" t="s">
        <v>2045</v>
      </c>
      <c r="C343" s="22">
        <f>VLOOKUP(A343,Μητρώο!$A$2:$E$1187,5,FALSE)</f>
        <v>45468</v>
      </c>
      <c r="D343" s="14">
        <f>VLOOKUP(A343,Ποσότητα!$A$2:$J$1184,6,FALSE)</f>
        <v>1</v>
      </c>
      <c r="E343" s="5" t="s">
        <v>2496</v>
      </c>
      <c r="F343" s="14">
        <f>VLOOKUP(A343,Μητρώο!$A$2:$C$1187,3)</f>
        <v>10</v>
      </c>
      <c r="G343" s="26">
        <v>290.16000000000003</v>
      </c>
      <c r="H343" s="26">
        <v>43.65</v>
      </c>
      <c r="I343" s="23">
        <v>246.51</v>
      </c>
      <c r="J343" s="14"/>
      <c r="K343" s="14" t="s">
        <v>45</v>
      </c>
      <c r="L343" s="14" t="s">
        <v>11</v>
      </c>
    </row>
    <row r="344" spans="1:12" ht="13.2" x14ac:dyDescent="0.25">
      <c r="A344" s="7" t="s">
        <v>909</v>
      </c>
      <c r="B344" s="14" t="s">
        <v>2046</v>
      </c>
      <c r="C344" s="22">
        <f>VLOOKUP(A344,Μητρώο!$A$2:$E$1187,5,FALSE)</f>
        <v>45468</v>
      </c>
      <c r="D344" s="14">
        <f>VLOOKUP(A344,Ποσότητα!$A$2:$J$1184,6,FALSE)</f>
        <v>1</v>
      </c>
      <c r="E344" s="5" t="s">
        <v>2496</v>
      </c>
      <c r="F344" s="14">
        <f>VLOOKUP(A344,Μητρώο!$A$2:$C$1187,3)</f>
        <v>10</v>
      </c>
      <c r="G344" s="26">
        <v>291.86</v>
      </c>
      <c r="H344" s="26">
        <v>14.71</v>
      </c>
      <c r="I344" s="23">
        <v>277.14999999999998</v>
      </c>
      <c r="J344" s="14"/>
      <c r="K344" s="14" t="s">
        <v>45</v>
      </c>
      <c r="L344" s="14" t="s">
        <v>11</v>
      </c>
    </row>
    <row r="345" spans="1:12" ht="13.2" x14ac:dyDescent="0.25">
      <c r="A345" s="7" t="s">
        <v>910</v>
      </c>
      <c r="B345" s="14" t="s">
        <v>2047</v>
      </c>
      <c r="C345" s="22">
        <f>VLOOKUP(A345,Μητρώο!$A$2:$E$1187,5,FALSE)</f>
        <v>45468</v>
      </c>
      <c r="D345" s="14">
        <f>VLOOKUP(A345,Ποσότητα!$A$2:$J$1184,6,FALSE)</f>
        <v>1</v>
      </c>
      <c r="E345" s="5" t="s">
        <v>2496</v>
      </c>
      <c r="F345" s="14">
        <f>VLOOKUP(A345,Μητρώο!$A$2:$C$1187,3)</f>
        <v>10</v>
      </c>
      <c r="G345" s="26">
        <v>350</v>
      </c>
      <c r="H345" s="26">
        <v>52.64</v>
      </c>
      <c r="I345" s="23">
        <v>297.36</v>
      </c>
      <c r="J345" s="14"/>
      <c r="K345" s="14" t="s">
        <v>45</v>
      </c>
      <c r="L345" s="14" t="s">
        <v>11</v>
      </c>
    </row>
    <row r="346" spans="1:12" ht="13.2" x14ac:dyDescent="0.25">
      <c r="A346" s="7" t="s">
        <v>911</v>
      </c>
      <c r="B346" s="14" t="s">
        <v>2048</v>
      </c>
      <c r="C346" s="22">
        <f>VLOOKUP(A346,Μητρώο!$A$2:$E$1187,5,FALSE)</f>
        <v>45468</v>
      </c>
      <c r="D346" s="14">
        <f>VLOOKUP(A346,Ποσότητα!$A$2:$J$1184,6,FALSE)</f>
        <v>1</v>
      </c>
      <c r="E346" s="5" t="s">
        <v>2496</v>
      </c>
      <c r="F346" s="14">
        <f>VLOOKUP(A346,Μητρώο!$A$2:$C$1187,3)</f>
        <v>10</v>
      </c>
      <c r="G346" s="26">
        <v>1050</v>
      </c>
      <c r="H346" s="26">
        <v>157.93</v>
      </c>
      <c r="I346" s="23">
        <v>892.07</v>
      </c>
      <c r="J346" s="14"/>
      <c r="K346" s="14" t="s">
        <v>45</v>
      </c>
      <c r="L346" s="14" t="s">
        <v>11</v>
      </c>
    </row>
    <row r="347" spans="1:12" ht="13.2" x14ac:dyDescent="0.25">
      <c r="A347" s="7" t="s">
        <v>912</v>
      </c>
      <c r="B347" s="14" t="s">
        <v>2049</v>
      </c>
      <c r="C347" s="22">
        <f>VLOOKUP(A347,Μητρώο!$A$2:$E$1187,5,FALSE)</f>
        <v>45468</v>
      </c>
      <c r="D347" s="14">
        <f>VLOOKUP(A347,Ποσότητα!$A$2:$J$1184,6,FALSE)</f>
        <v>1</v>
      </c>
      <c r="E347" s="5" t="s">
        <v>2496</v>
      </c>
      <c r="F347" s="14">
        <f>VLOOKUP(A347,Μητρώο!$A$2:$C$1187,3)</f>
        <v>10</v>
      </c>
      <c r="G347" s="26">
        <v>1000</v>
      </c>
      <c r="H347" s="26">
        <v>150.41</v>
      </c>
      <c r="I347" s="23">
        <v>849.59</v>
      </c>
      <c r="J347" s="14"/>
      <c r="K347" s="14" t="s">
        <v>45</v>
      </c>
      <c r="L347" s="14" t="s">
        <v>11</v>
      </c>
    </row>
    <row r="348" spans="1:12" ht="13.2" x14ac:dyDescent="0.25">
      <c r="A348" s="7" t="s">
        <v>913</v>
      </c>
      <c r="B348" s="14" t="s">
        <v>2050</v>
      </c>
      <c r="C348" s="22">
        <f>VLOOKUP(A348,Μητρώο!$A$2:$E$1187,5,FALSE)</f>
        <v>45468</v>
      </c>
      <c r="D348" s="14">
        <f>VLOOKUP(A348,Ποσότητα!$A$2:$J$1184,6,FALSE)</f>
        <v>1</v>
      </c>
      <c r="E348" s="5" t="s">
        <v>2496</v>
      </c>
      <c r="F348" s="14">
        <f>VLOOKUP(A348,Μητρώο!$A$2:$C$1187,3)</f>
        <v>10</v>
      </c>
      <c r="G348" s="26">
        <v>1550</v>
      </c>
      <c r="H348" s="26">
        <v>233.14</v>
      </c>
      <c r="I348" s="23">
        <v>1316.86</v>
      </c>
      <c r="J348" s="14"/>
      <c r="K348" s="14" t="s">
        <v>45</v>
      </c>
      <c r="L348" s="14" t="s">
        <v>11</v>
      </c>
    </row>
    <row r="349" spans="1:12" ht="13.2" x14ac:dyDescent="0.25">
      <c r="A349" s="7" t="s">
        <v>914</v>
      </c>
      <c r="B349" s="14" t="s">
        <v>2051</v>
      </c>
      <c r="C349" s="22">
        <f>VLOOKUP(A349,Μητρώο!$A$2:$E$1187,5,FALSE)</f>
        <v>45468</v>
      </c>
      <c r="D349" s="14">
        <f>VLOOKUP(A349,Ποσότητα!$A$2:$J$1184,6,FALSE)</f>
        <v>1</v>
      </c>
      <c r="E349" s="5" t="s">
        <v>2496</v>
      </c>
      <c r="F349" s="14">
        <f>VLOOKUP(A349,Μητρώο!$A$2:$C$1187,3)</f>
        <v>10</v>
      </c>
      <c r="G349" s="26">
        <v>1150</v>
      </c>
      <c r="H349" s="26">
        <v>172.97</v>
      </c>
      <c r="I349" s="23">
        <v>977.03</v>
      </c>
      <c r="J349" s="14"/>
      <c r="K349" s="14" t="s">
        <v>45</v>
      </c>
      <c r="L349" s="14" t="s">
        <v>11</v>
      </c>
    </row>
    <row r="350" spans="1:12" ht="13.2" x14ac:dyDescent="0.25">
      <c r="A350" s="7" t="s">
        <v>915</v>
      </c>
      <c r="B350" s="14" t="s">
        <v>2052</v>
      </c>
      <c r="C350" s="22">
        <f>VLOOKUP(A350,Μητρώο!$A$2:$E$1187,5,FALSE)</f>
        <v>45468</v>
      </c>
      <c r="D350" s="14">
        <f>VLOOKUP(A350,Ποσότητα!$A$2:$J$1184,6,FALSE)</f>
        <v>1</v>
      </c>
      <c r="E350" s="5" t="s">
        <v>2496</v>
      </c>
      <c r="F350" s="14">
        <f>VLOOKUP(A350,Μητρώο!$A$2:$C$1187,3)</f>
        <v>10</v>
      </c>
      <c r="G350" s="26">
        <v>1600</v>
      </c>
      <c r="H350" s="26">
        <v>240.66</v>
      </c>
      <c r="I350" s="23">
        <v>1359.34</v>
      </c>
      <c r="J350" s="14"/>
      <c r="K350" s="14" t="s">
        <v>45</v>
      </c>
      <c r="L350" s="14" t="s">
        <v>11</v>
      </c>
    </row>
    <row r="351" spans="1:12" ht="13.2" x14ac:dyDescent="0.25">
      <c r="A351" s="7" t="s">
        <v>916</v>
      </c>
      <c r="B351" s="14" t="s">
        <v>2053</v>
      </c>
      <c r="C351" s="22">
        <f>VLOOKUP(A351,Μητρώο!$A$2:$E$1187,5,FALSE)</f>
        <v>45468</v>
      </c>
      <c r="D351" s="14">
        <f>VLOOKUP(A351,Ποσότητα!$A$2:$J$1184,6,FALSE)</f>
        <v>1</v>
      </c>
      <c r="E351" s="5" t="s">
        <v>2496</v>
      </c>
      <c r="F351" s="14">
        <f>VLOOKUP(A351,Μητρώο!$A$2:$C$1187,3)</f>
        <v>10</v>
      </c>
      <c r="G351" s="26">
        <v>1600</v>
      </c>
      <c r="H351" s="26">
        <v>240.66</v>
      </c>
      <c r="I351" s="23">
        <v>1359.34</v>
      </c>
      <c r="J351" s="14"/>
      <c r="K351" s="14" t="s">
        <v>45</v>
      </c>
      <c r="L351" s="14" t="s">
        <v>11</v>
      </c>
    </row>
    <row r="352" spans="1:12" ht="13.2" x14ac:dyDescent="0.25">
      <c r="A352" s="7" t="s">
        <v>917</v>
      </c>
      <c r="B352" s="14" t="s">
        <v>2054</v>
      </c>
      <c r="C352" s="22">
        <f>VLOOKUP(A352,Μητρώο!$A$2:$E$1187,5,FALSE)</f>
        <v>45468</v>
      </c>
      <c r="D352" s="14">
        <f>VLOOKUP(A352,Ποσότητα!$A$2:$J$1184,6,FALSE)</f>
        <v>1</v>
      </c>
      <c r="E352" s="5" t="s">
        <v>2496</v>
      </c>
      <c r="F352" s="14">
        <f>VLOOKUP(A352,Μητρώο!$A$2:$C$1187,3)</f>
        <v>10</v>
      </c>
      <c r="G352" s="26">
        <v>5000</v>
      </c>
      <c r="H352" s="26">
        <v>752.05</v>
      </c>
      <c r="I352" s="23">
        <v>4247.95</v>
      </c>
      <c r="J352" s="14"/>
      <c r="K352" s="14" t="s">
        <v>45</v>
      </c>
      <c r="L352" s="14" t="s">
        <v>11</v>
      </c>
    </row>
    <row r="353" spans="1:12" ht="13.2" x14ac:dyDescent="0.25">
      <c r="A353" s="7" t="s">
        <v>918</v>
      </c>
      <c r="B353" s="14" t="s">
        <v>2055</v>
      </c>
      <c r="C353" s="22">
        <f>VLOOKUP(A353,Μητρώο!$A$2:$E$1187,5,FALSE)</f>
        <v>45468</v>
      </c>
      <c r="D353" s="14">
        <f>VLOOKUP(A353,Ποσότητα!$A$2:$J$1184,6,FALSE)</f>
        <v>1</v>
      </c>
      <c r="E353" s="5" t="s">
        <v>2496</v>
      </c>
      <c r="F353" s="14">
        <f>VLOOKUP(A353,Μητρώο!$A$2:$C$1187,3)</f>
        <v>10</v>
      </c>
      <c r="G353" s="26">
        <v>1000</v>
      </c>
      <c r="H353" s="26">
        <v>150.41</v>
      </c>
      <c r="I353" s="23">
        <v>849.59</v>
      </c>
      <c r="J353" s="14"/>
      <c r="K353" s="14" t="s">
        <v>45</v>
      </c>
      <c r="L353" s="14" t="s">
        <v>11</v>
      </c>
    </row>
    <row r="354" spans="1:12" ht="13.2" x14ac:dyDescent="0.25">
      <c r="A354" s="7" t="s">
        <v>919</v>
      </c>
      <c r="B354" s="14" t="s">
        <v>2056</v>
      </c>
      <c r="C354" s="22">
        <f>VLOOKUP(A354,Μητρώο!$A$2:$E$1187,5,FALSE)</f>
        <v>45468</v>
      </c>
      <c r="D354" s="14">
        <f>VLOOKUP(A354,Ποσότητα!$A$2:$J$1184,6,FALSE)</f>
        <v>2</v>
      </c>
      <c r="E354" s="5" t="s">
        <v>2496</v>
      </c>
      <c r="F354" s="14">
        <f>VLOOKUP(A354,Μητρώο!$A$2:$C$1187,3)</f>
        <v>10</v>
      </c>
      <c r="G354" s="26">
        <v>2700</v>
      </c>
      <c r="H354" s="26">
        <v>406.11</v>
      </c>
      <c r="I354" s="23">
        <v>2293.89</v>
      </c>
      <c r="J354" s="14"/>
      <c r="K354" s="14" t="s">
        <v>45</v>
      </c>
      <c r="L354" s="14" t="s">
        <v>11</v>
      </c>
    </row>
    <row r="355" spans="1:12" ht="13.2" x14ac:dyDescent="0.25">
      <c r="A355" s="7" t="s">
        <v>920</v>
      </c>
      <c r="B355" s="14" t="s">
        <v>2057</v>
      </c>
      <c r="C355" s="22">
        <f>VLOOKUP(A355,Μητρώο!$A$2:$E$1187,5,FALSE)</f>
        <v>45468</v>
      </c>
      <c r="D355" s="14">
        <f>VLOOKUP(A355,Ποσότητα!$A$2:$J$1184,6,FALSE)</f>
        <v>1</v>
      </c>
      <c r="E355" s="5" t="s">
        <v>2496</v>
      </c>
      <c r="F355" s="14">
        <f>VLOOKUP(A355,Μητρώο!$A$2:$C$1187,3)</f>
        <v>10</v>
      </c>
      <c r="G355" s="26">
        <v>1200</v>
      </c>
      <c r="H355" s="26">
        <v>180.49</v>
      </c>
      <c r="I355" s="23">
        <v>1019.51</v>
      </c>
      <c r="J355" s="14"/>
      <c r="K355" s="14" t="s">
        <v>45</v>
      </c>
      <c r="L355" s="14" t="s">
        <v>11</v>
      </c>
    </row>
    <row r="356" spans="1:12" ht="13.2" x14ac:dyDescent="0.25">
      <c r="A356" s="7" t="s">
        <v>921</v>
      </c>
      <c r="B356" s="14" t="s">
        <v>2058</v>
      </c>
      <c r="C356" s="22">
        <f>VLOOKUP(A356,Μητρώο!$A$2:$E$1187,5,FALSE)</f>
        <v>45468</v>
      </c>
      <c r="D356" s="14">
        <f>VLOOKUP(A356,Ποσότητα!$A$2:$J$1184,6,FALSE)</f>
        <v>1</v>
      </c>
      <c r="E356" s="5" t="s">
        <v>2496</v>
      </c>
      <c r="F356" s="14">
        <f>VLOOKUP(A356,Μητρώο!$A$2:$C$1187,3)</f>
        <v>10</v>
      </c>
      <c r="G356" s="26">
        <v>1550</v>
      </c>
      <c r="H356" s="26">
        <v>233.14</v>
      </c>
      <c r="I356" s="23">
        <v>1316.86</v>
      </c>
      <c r="J356" s="14"/>
      <c r="K356" s="14" t="s">
        <v>45</v>
      </c>
      <c r="L356" s="14" t="s">
        <v>11</v>
      </c>
    </row>
    <row r="357" spans="1:12" ht="13.2" x14ac:dyDescent="0.25">
      <c r="A357" s="7" t="s">
        <v>922</v>
      </c>
      <c r="B357" s="14" t="s">
        <v>2059</v>
      </c>
      <c r="C357" s="22">
        <f>VLOOKUP(A357,Μητρώο!$A$2:$E$1187,5,FALSE)</f>
        <v>45468</v>
      </c>
      <c r="D357" s="14">
        <f>VLOOKUP(A357,Ποσότητα!$A$2:$J$1184,6,FALSE)</f>
        <v>1</v>
      </c>
      <c r="E357" s="5" t="s">
        <v>2496</v>
      </c>
      <c r="F357" s="14">
        <f>VLOOKUP(A357,Μητρώο!$A$2:$C$1187,3)</f>
        <v>10</v>
      </c>
      <c r="G357" s="26">
        <v>1380</v>
      </c>
      <c r="H357" s="26">
        <v>207.57</v>
      </c>
      <c r="I357" s="23">
        <v>1172.43</v>
      </c>
      <c r="J357" s="14"/>
      <c r="K357" s="14" t="s">
        <v>45</v>
      </c>
      <c r="L357" s="14" t="s">
        <v>11</v>
      </c>
    </row>
    <row r="358" spans="1:12" ht="13.2" x14ac:dyDescent="0.25">
      <c r="A358" s="7" t="s">
        <v>923</v>
      </c>
      <c r="B358" s="14" t="s">
        <v>2060</v>
      </c>
      <c r="C358" s="22">
        <f>VLOOKUP(A358,Μητρώο!$A$2:$E$1187,5,FALSE)</f>
        <v>45468</v>
      </c>
      <c r="D358" s="14">
        <f>VLOOKUP(A358,Ποσότητα!$A$2:$J$1184,6,FALSE)</f>
        <v>1</v>
      </c>
      <c r="E358" s="5" t="s">
        <v>2496</v>
      </c>
      <c r="F358" s="14">
        <f>VLOOKUP(A358,Μητρώο!$A$2:$C$1187,3)</f>
        <v>10</v>
      </c>
      <c r="G358" s="26">
        <v>500</v>
      </c>
      <c r="H358" s="26">
        <v>75.209999999999994</v>
      </c>
      <c r="I358" s="23">
        <v>424.79</v>
      </c>
      <c r="J358" s="14"/>
      <c r="K358" s="14" t="s">
        <v>45</v>
      </c>
      <c r="L358" s="14" t="s">
        <v>11</v>
      </c>
    </row>
    <row r="359" spans="1:12" ht="13.2" x14ac:dyDescent="0.25">
      <c r="A359" s="7" t="s">
        <v>924</v>
      </c>
      <c r="B359" s="14" t="s">
        <v>2061</v>
      </c>
      <c r="C359" s="22">
        <f>VLOOKUP(A359,Μητρώο!$A$2:$E$1187,5,FALSE)</f>
        <v>45468</v>
      </c>
      <c r="D359" s="14">
        <f>VLOOKUP(A359,Ποσότητα!$A$2:$J$1184,6,FALSE)</f>
        <v>1</v>
      </c>
      <c r="E359" s="5" t="s">
        <v>2496</v>
      </c>
      <c r="F359" s="14">
        <f>VLOOKUP(A359,Μητρώο!$A$2:$C$1187,3)</f>
        <v>10</v>
      </c>
      <c r="G359" s="26">
        <v>550</v>
      </c>
      <c r="H359" s="26">
        <v>82.73</v>
      </c>
      <c r="I359" s="23">
        <v>467.27</v>
      </c>
      <c r="J359" s="14"/>
      <c r="K359" s="14" t="s">
        <v>45</v>
      </c>
      <c r="L359" s="14" t="s">
        <v>11</v>
      </c>
    </row>
    <row r="360" spans="1:12" ht="13.2" x14ac:dyDescent="0.25">
      <c r="A360" s="7" t="s">
        <v>925</v>
      </c>
      <c r="B360" s="14" t="s">
        <v>2062</v>
      </c>
      <c r="C360" s="22">
        <f>VLOOKUP(A360,Μητρώο!$A$2:$E$1187,5,FALSE)</f>
        <v>45468</v>
      </c>
      <c r="D360" s="14">
        <f>VLOOKUP(A360,Ποσότητα!$A$2:$J$1184,6,FALSE)</f>
        <v>1</v>
      </c>
      <c r="E360" s="5" t="s">
        <v>2496</v>
      </c>
      <c r="F360" s="14">
        <f>VLOOKUP(A360,Μητρώο!$A$2:$C$1187,3)</f>
        <v>10</v>
      </c>
      <c r="G360" s="26">
        <v>850</v>
      </c>
      <c r="H360" s="26">
        <v>127.85</v>
      </c>
      <c r="I360" s="23">
        <v>722.15</v>
      </c>
      <c r="J360" s="14"/>
      <c r="K360" s="14" t="s">
        <v>45</v>
      </c>
      <c r="L360" s="14" t="s">
        <v>11</v>
      </c>
    </row>
    <row r="361" spans="1:12" ht="13.2" x14ac:dyDescent="0.25">
      <c r="A361" s="7" t="s">
        <v>926</v>
      </c>
      <c r="B361" s="14" t="s">
        <v>2063</v>
      </c>
      <c r="C361" s="22">
        <f>VLOOKUP(A361,Μητρώο!$A$2:$E$1187,5,FALSE)</f>
        <v>45468</v>
      </c>
      <c r="D361" s="14">
        <f>VLOOKUP(A361,Ποσότητα!$A$2:$J$1184,6,FALSE)</f>
        <v>1</v>
      </c>
      <c r="E361" s="5" t="s">
        <v>2496</v>
      </c>
      <c r="F361" s="14">
        <f>VLOOKUP(A361,Μητρώο!$A$2:$C$1187,3)</f>
        <v>10</v>
      </c>
      <c r="G361" s="26">
        <v>680</v>
      </c>
      <c r="H361" s="26">
        <v>102.28</v>
      </c>
      <c r="I361" s="23">
        <v>577.72</v>
      </c>
      <c r="J361" s="14"/>
      <c r="K361" s="14" t="s">
        <v>45</v>
      </c>
      <c r="L361" s="14" t="s">
        <v>11</v>
      </c>
    </row>
    <row r="362" spans="1:12" ht="13.2" x14ac:dyDescent="0.25">
      <c r="A362" s="7" t="s">
        <v>927</v>
      </c>
      <c r="B362" s="14" t="s">
        <v>2064</v>
      </c>
      <c r="C362" s="22">
        <f>VLOOKUP(A362,Μητρώο!$A$2:$E$1187,5,FALSE)</f>
        <v>45468</v>
      </c>
      <c r="D362" s="14">
        <f>VLOOKUP(A362,Ποσότητα!$A$2:$J$1184,6,FALSE)</f>
        <v>1</v>
      </c>
      <c r="E362" s="5" t="s">
        <v>2496</v>
      </c>
      <c r="F362" s="14">
        <f>VLOOKUP(A362,Μητρώο!$A$2:$C$1187,3)</f>
        <v>10</v>
      </c>
      <c r="G362" s="26">
        <v>900</v>
      </c>
      <c r="H362" s="26">
        <v>135.37</v>
      </c>
      <c r="I362" s="23">
        <v>764.63</v>
      </c>
      <c r="J362" s="14"/>
      <c r="K362" s="14" t="s">
        <v>45</v>
      </c>
      <c r="L362" s="14" t="s">
        <v>11</v>
      </c>
    </row>
    <row r="363" spans="1:12" ht="13.2" x14ac:dyDescent="0.25">
      <c r="A363" s="7" t="s">
        <v>928</v>
      </c>
      <c r="B363" s="14" t="s">
        <v>2065</v>
      </c>
      <c r="C363" s="22">
        <f>VLOOKUP(A363,Μητρώο!$A$2:$E$1187,5,FALSE)</f>
        <v>45468</v>
      </c>
      <c r="D363" s="14">
        <f>VLOOKUP(A363,Ποσότητα!$A$2:$J$1184,6,FALSE)</f>
        <v>40</v>
      </c>
      <c r="E363" s="5" t="s">
        <v>2496</v>
      </c>
      <c r="F363" s="14">
        <f>VLOOKUP(A363,Μητρώο!$A$2:$C$1187,3)</f>
        <v>10</v>
      </c>
      <c r="G363" s="26">
        <v>4800</v>
      </c>
      <c r="H363" s="26">
        <v>721.97</v>
      </c>
      <c r="I363" s="23">
        <v>4078.03</v>
      </c>
      <c r="J363" s="14"/>
      <c r="K363" s="14" t="s">
        <v>45</v>
      </c>
      <c r="L363" s="14" t="s">
        <v>11</v>
      </c>
    </row>
    <row r="364" spans="1:12" ht="13.2" x14ac:dyDescent="0.25">
      <c r="A364" s="7" t="s">
        <v>929</v>
      </c>
      <c r="B364" s="14" t="s">
        <v>2066</v>
      </c>
      <c r="C364" s="22">
        <f>VLOOKUP(A364,Μητρώο!$A$2:$E$1187,5,FALSE)</f>
        <v>45468</v>
      </c>
      <c r="D364" s="14">
        <f>VLOOKUP(A364,Ποσότητα!$A$2:$J$1184,6,FALSE)</f>
        <v>110</v>
      </c>
      <c r="E364" s="5" t="s">
        <v>2496</v>
      </c>
      <c r="F364" s="14">
        <f>VLOOKUP(A364,Μητρώο!$A$2:$C$1187,3)</f>
        <v>10</v>
      </c>
      <c r="G364" s="26">
        <v>14850</v>
      </c>
      <c r="H364" s="26">
        <v>2233.6</v>
      </c>
      <c r="I364" s="23">
        <v>12616.4</v>
      </c>
      <c r="J364" s="14"/>
      <c r="K364" s="14" t="s">
        <v>45</v>
      </c>
      <c r="L364" s="14" t="s">
        <v>11</v>
      </c>
    </row>
    <row r="365" spans="1:12" ht="13.2" x14ac:dyDescent="0.25">
      <c r="A365" s="7" t="s">
        <v>930</v>
      </c>
      <c r="B365" s="14" t="s">
        <v>2067</v>
      </c>
      <c r="C365" s="22">
        <f>VLOOKUP(A365,Μητρώο!$A$2:$E$1187,5,FALSE)</f>
        <v>45468</v>
      </c>
      <c r="D365" s="14">
        <f>VLOOKUP(A365,Ποσότητα!$A$2:$J$1184,6,FALSE)</f>
        <v>80</v>
      </c>
      <c r="E365" s="5" t="s">
        <v>2496</v>
      </c>
      <c r="F365" s="14">
        <f>VLOOKUP(A365,Μητρώο!$A$2:$C$1187,3)</f>
        <v>10</v>
      </c>
      <c r="G365" s="26">
        <v>10000</v>
      </c>
      <c r="H365" s="26">
        <v>1504.11</v>
      </c>
      <c r="I365" s="23">
        <v>8495.89</v>
      </c>
      <c r="J365" s="14"/>
      <c r="K365" s="14" t="s">
        <v>45</v>
      </c>
      <c r="L365" s="14" t="s">
        <v>11</v>
      </c>
    </row>
    <row r="366" spans="1:12" ht="13.2" x14ac:dyDescent="0.25">
      <c r="A366" s="7" t="s">
        <v>931</v>
      </c>
      <c r="B366" s="14" t="s">
        <v>2068</v>
      </c>
      <c r="C366" s="22">
        <f>VLOOKUP(A366,Μητρώο!$A$2:$E$1187,5,FALSE)</f>
        <v>45468</v>
      </c>
      <c r="D366" s="14">
        <f>VLOOKUP(A366,Ποσότητα!$A$2:$J$1184,6,FALSE)</f>
        <v>86</v>
      </c>
      <c r="E366" s="5" t="s">
        <v>2496</v>
      </c>
      <c r="F366" s="14">
        <f>VLOOKUP(A366,Μητρώο!$A$2:$C$1187,3)</f>
        <v>10</v>
      </c>
      <c r="G366" s="26">
        <v>9890</v>
      </c>
      <c r="H366" s="26">
        <v>1487.56</v>
      </c>
      <c r="I366" s="23">
        <v>8402.44</v>
      </c>
      <c r="J366" s="14"/>
      <c r="K366" s="14" t="s">
        <v>45</v>
      </c>
      <c r="L366" s="14" t="s">
        <v>11</v>
      </c>
    </row>
    <row r="367" spans="1:12" ht="13.2" x14ac:dyDescent="0.25">
      <c r="A367" s="7" t="s">
        <v>932</v>
      </c>
      <c r="B367" s="14" t="s">
        <v>2069</v>
      </c>
      <c r="C367" s="22">
        <f>VLOOKUP(A367,Μητρώο!$A$2:$E$1187,5,FALSE)</f>
        <v>45468</v>
      </c>
      <c r="D367" s="14">
        <f>VLOOKUP(A367,Ποσότητα!$A$2:$J$1184,6,FALSE)</f>
        <v>2</v>
      </c>
      <c r="E367" s="5" t="s">
        <v>2496</v>
      </c>
      <c r="F367" s="14">
        <f>VLOOKUP(A367,Μητρώο!$A$2:$C$1187,3)</f>
        <v>10</v>
      </c>
      <c r="G367" s="26">
        <v>540</v>
      </c>
      <c r="H367" s="26">
        <v>81.22</v>
      </c>
      <c r="I367" s="23">
        <v>458.78</v>
      </c>
      <c r="J367" s="14"/>
      <c r="K367" s="14" t="s">
        <v>45</v>
      </c>
      <c r="L367" s="14" t="s">
        <v>11</v>
      </c>
    </row>
    <row r="368" spans="1:12" ht="13.2" x14ac:dyDescent="0.25">
      <c r="A368" s="7" t="s">
        <v>933</v>
      </c>
      <c r="B368" s="14" t="s">
        <v>2070</v>
      </c>
      <c r="C368" s="22">
        <f>VLOOKUP(A368,Μητρώο!$A$2:$E$1187,5,FALSE)</f>
        <v>45468</v>
      </c>
      <c r="D368" s="14">
        <f>VLOOKUP(A368,Ποσότητα!$A$2:$J$1184,6,FALSE)</f>
        <v>32</v>
      </c>
      <c r="E368" s="5" t="s">
        <v>2496</v>
      </c>
      <c r="F368" s="14">
        <f>VLOOKUP(A368,Μητρώο!$A$2:$C$1187,3)</f>
        <v>10</v>
      </c>
      <c r="G368" s="26">
        <v>4000</v>
      </c>
      <c r="H368" s="26">
        <v>601.64</v>
      </c>
      <c r="I368" s="23">
        <v>3398.36</v>
      </c>
      <c r="J368" s="14"/>
      <c r="K368" s="14" t="s">
        <v>45</v>
      </c>
      <c r="L368" s="14" t="s">
        <v>11</v>
      </c>
    </row>
    <row r="369" spans="1:12" ht="13.2" x14ac:dyDescent="0.25">
      <c r="A369" s="7" t="s">
        <v>934</v>
      </c>
      <c r="B369" s="14" t="s">
        <v>2071</v>
      </c>
      <c r="C369" s="22">
        <f>VLOOKUP(A369,Μητρώο!$A$2:$E$1187,5,FALSE)</f>
        <v>45468</v>
      </c>
      <c r="D369" s="14">
        <f>VLOOKUP(A369,Ποσότητα!$A$2:$J$1184,6,FALSE)</f>
        <v>8</v>
      </c>
      <c r="E369" s="5" t="s">
        <v>2496</v>
      </c>
      <c r="F369" s="14">
        <f>VLOOKUP(A369,Μητρώο!$A$2:$C$1187,3)</f>
        <v>10</v>
      </c>
      <c r="G369" s="26">
        <v>1000</v>
      </c>
      <c r="H369" s="26">
        <v>150.41</v>
      </c>
      <c r="I369" s="23">
        <v>849.59</v>
      </c>
      <c r="J369" s="14"/>
      <c r="K369" s="14" t="s">
        <v>45</v>
      </c>
      <c r="L369" s="14" t="s">
        <v>11</v>
      </c>
    </row>
    <row r="370" spans="1:12" ht="13.2" x14ac:dyDescent="0.25">
      <c r="A370" s="7" t="s">
        <v>935</v>
      </c>
      <c r="B370" s="14" t="s">
        <v>2072</v>
      </c>
      <c r="C370" s="22">
        <f>VLOOKUP(A370,Μητρώο!$A$2:$E$1187,5,FALSE)</f>
        <v>45468</v>
      </c>
      <c r="D370" s="14">
        <f>VLOOKUP(A370,Ποσότητα!$A$2:$J$1184,6,FALSE)</f>
        <v>40</v>
      </c>
      <c r="E370" s="5" t="s">
        <v>2496</v>
      </c>
      <c r="F370" s="14">
        <f>VLOOKUP(A370,Μητρώο!$A$2:$C$1187,3)</f>
        <v>10</v>
      </c>
      <c r="G370" s="26">
        <v>5800</v>
      </c>
      <c r="H370" s="26">
        <v>872.38</v>
      </c>
      <c r="I370" s="23">
        <v>4927.62</v>
      </c>
      <c r="J370" s="14"/>
      <c r="K370" s="14" t="s">
        <v>45</v>
      </c>
      <c r="L370" s="14" t="s">
        <v>11</v>
      </c>
    </row>
    <row r="371" spans="1:12" ht="13.2" x14ac:dyDescent="0.25">
      <c r="A371" s="7" t="s">
        <v>936</v>
      </c>
      <c r="B371" s="14" t="s">
        <v>2073</v>
      </c>
      <c r="C371" s="22">
        <f>VLOOKUP(A371,Μητρώο!$A$2:$E$1187,5,FALSE)</f>
        <v>45468</v>
      </c>
      <c r="D371" s="14">
        <f>VLOOKUP(A371,Ποσότητα!$A$2:$J$1184,6,FALSE)</f>
        <v>10</v>
      </c>
      <c r="E371" s="5" t="s">
        <v>2496</v>
      </c>
      <c r="F371" s="14">
        <f>VLOOKUP(A371,Μητρώο!$A$2:$C$1187,3)</f>
        <v>10</v>
      </c>
      <c r="G371" s="26">
        <v>139.5</v>
      </c>
      <c r="H371" s="26">
        <v>20.98</v>
      </c>
      <c r="I371" s="23">
        <v>118.52</v>
      </c>
      <c r="J371" s="14"/>
      <c r="K371" s="14" t="s">
        <v>45</v>
      </c>
      <c r="L371" s="14" t="s">
        <v>11</v>
      </c>
    </row>
    <row r="372" spans="1:12" ht="13.2" x14ac:dyDescent="0.25">
      <c r="A372" s="7" t="s">
        <v>937</v>
      </c>
      <c r="B372" s="14" t="s">
        <v>2074</v>
      </c>
      <c r="C372" s="22">
        <f>VLOOKUP(A372,Μητρώο!$A$2:$E$1187,5,FALSE)</f>
        <v>45468</v>
      </c>
      <c r="D372" s="14">
        <f>VLOOKUP(A372,Ποσότητα!$A$2:$J$1184,6,FALSE)</f>
        <v>10</v>
      </c>
      <c r="E372" s="5" t="s">
        <v>2496</v>
      </c>
      <c r="F372" s="14">
        <f>VLOOKUP(A372,Μητρώο!$A$2:$C$1187,3)</f>
        <v>10</v>
      </c>
      <c r="G372" s="26">
        <v>182.9</v>
      </c>
      <c r="H372" s="26">
        <v>27.51</v>
      </c>
      <c r="I372" s="23">
        <v>155.38999999999999</v>
      </c>
      <c r="J372" s="14"/>
      <c r="K372" s="14" t="s">
        <v>45</v>
      </c>
      <c r="L372" s="14" t="s">
        <v>11</v>
      </c>
    </row>
    <row r="373" spans="1:12" ht="13.2" x14ac:dyDescent="0.25">
      <c r="A373" s="7" t="s">
        <v>938</v>
      </c>
      <c r="B373" s="14" t="s">
        <v>2075</v>
      </c>
      <c r="C373" s="22">
        <f>VLOOKUP(A373,Μητρώο!$A$2:$E$1187,5,FALSE)</f>
        <v>45468</v>
      </c>
      <c r="D373" s="14">
        <f>VLOOKUP(A373,Ποσότητα!$A$2:$J$1184,6,FALSE)</f>
        <v>100</v>
      </c>
      <c r="E373" s="5" t="s">
        <v>2496</v>
      </c>
      <c r="F373" s="14">
        <f>VLOOKUP(A373,Μητρώο!$A$2:$C$1187,3)</f>
        <v>10</v>
      </c>
      <c r="G373" s="26">
        <v>3131</v>
      </c>
      <c r="H373" s="26">
        <v>157.84</v>
      </c>
      <c r="I373" s="23">
        <v>2973.16</v>
      </c>
      <c r="J373" s="14"/>
      <c r="K373" s="14" t="s">
        <v>45</v>
      </c>
      <c r="L373" s="14" t="s">
        <v>11</v>
      </c>
    </row>
    <row r="374" spans="1:12" ht="13.2" x14ac:dyDescent="0.25">
      <c r="A374" s="7" t="s">
        <v>939</v>
      </c>
      <c r="B374" s="14" t="s">
        <v>2076</v>
      </c>
      <c r="C374" s="22">
        <f>VLOOKUP(A374,Μητρώο!$A$2:$E$1187,5,FALSE)</f>
        <v>45468</v>
      </c>
      <c r="D374" s="14">
        <f>VLOOKUP(A374,Ποσότητα!$A$2:$J$1184,6,FALSE)</f>
        <v>100</v>
      </c>
      <c r="E374" s="5" t="s">
        <v>2496</v>
      </c>
      <c r="F374" s="14">
        <f>VLOOKUP(A374,Μητρώο!$A$2:$C$1187,3)</f>
        <v>10</v>
      </c>
      <c r="G374" s="26">
        <v>3286</v>
      </c>
      <c r="H374" s="26">
        <v>494.25</v>
      </c>
      <c r="I374" s="23">
        <v>2791.75</v>
      </c>
      <c r="J374" s="14"/>
      <c r="K374" s="14" t="s">
        <v>45</v>
      </c>
      <c r="L374" s="14" t="s">
        <v>11</v>
      </c>
    </row>
    <row r="375" spans="1:12" ht="13.2" x14ac:dyDescent="0.25">
      <c r="A375" s="7" t="s">
        <v>940</v>
      </c>
      <c r="B375" s="14" t="s">
        <v>2077</v>
      </c>
      <c r="C375" s="22">
        <f>VLOOKUP(A375,Μητρώο!$A$2:$E$1187,5,FALSE)</f>
        <v>45468</v>
      </c>
      <c r="D375" s="14">
        <f>VLOOKUP(A375,Ποσότητα!$A$2:$J$1184,6,FALSE)</f>
        <v>100</v>
      </c>
      <c r="E375" s="5" t="s">
        <v>2496</v>
      </c>
      <c r="F375" s="14">
        <f>VLOOKUP(A375,Μητρώο!$A$2:$C$1187,3)</f>
        <v>10</v>
      </c>
      <c r="G375" s="26">
        <v>7192</v>
      </c>
      <c r="H375" s="26">
        <v>362.56</v>
      </c>
      <c r="I375" s="23">
        <v>6829.44</v>
      </c>
      <c r="J375" s="14"/>
      <c r="K375" s="14" t="s">
        <v>45</v>
      </c>
      <c r="L375" s="14" t="s">
        <v>11</v>
      </c>
    </row>
    <row r="376" spans="1:12" ht="13.2" x14ac:dyDescent="0.25">
      <c r="A376" s="7" t="s">
        <v>941</v>
      </c>
      <c r="B376" s="14" t="s">
        <v>2078</v>
      </c>
      <c r="C376" s="22">
        <f>VLOOKUP(A376,Μητρώο!$A$2:$E$1187,5,FALSE)</f>
        <v>45468</v>
      </c>
      <c r="D376" s="14">
        <f>VLOOKUP(A376,Ποσότητα!$A$2:$J$1184,6,FALSE)</f>
        <v>1</v>
      </c>
      <c r="E376" s="5" t="s">
        <v>2496</v>
      </c>
      <c r="F376" s="14">
        <f>VLOOKUP(A376,Μητρώο!$A$2:$C$1187,3)</f>
        <v>10</v>
      </c>
      <c r="G376" s="26">
        <v>126.48</v>
      </c>
      <c r="H376" s="26">
        <v>19.03</v>
      </c>
      <c r="I376" s="23">
        <v>107.45</v>
      </c>
      <c r="J376" s="14"/>
      <c r="K376" s="14" t="s">
        <v>45</v>
      </c>
      <c r="L376" s="14" t="s">
        <v>11</v>
      </c>
    </row>
    <row r="377" spans="1:12" ht="13.2" x14ac:dyDescent="0.25">
      <c r="A377" s="7" t="s">
        <v>942</v>
      </c>
      <c r="B377" s="14" t="s">
        <v>2079</v>
      </c>
      <c r="C377" s="22">
        <f>VLOOKUP(A377,Μητρώο!$A$2:$E$1187,5,FALSE)</f>
        <v>45468</v>
      </c>
      <c r="D377" s="14">
        <f>VLOOKUP(A377,Ποσότητα!$A$2:$J$1184,6,FALSE)</f>
        <v>42</v>
      </c>
      <c r="E377" s="5" t="s">
        <v>2496</v>
      </c>
      <c r="F377" s="14">
        <f>VLOOKUP(A377,Μητρώο!$A$2:$C$1187,3)</f>
        <v>10</v>
      </c>
      <c r="G377" s="26">
        <v>5312.16</v>
      </c>
      <c r="H377" s="26">
        <v>799.01</v>
      </c>
      <c r="I377" s="23">
        <v>4513.1499999999996</v>
      </c>
      <c r="J377" s="14"/>
      <c r="K377" s="14" t="s">
        <v>45</v>
      </c>
      <c r="L377" s="14" t="s">
        <v>11</v>
      </c>
    </row>
    <row r="378" spans="1:12" ht="13.2" x14ac:dyDescent="0.25">
      <c r="A378" s="7" t="s">
        <v>943</v>
      </c>
      <c r="B378" s="14" t="s">
        <v>2080</v>
      </c>
      <c r="C378" s="22">
        <f>VLOOKUP(A378,Μητρώο!$A$2:$E$1187,5,FALSE)</f>
        <v>45468</v>
      </c>
      <c r="D378" s="14">
        <f>VLOOKUP(A378,Ποσότητα!$A$2:$J$1184,6,FALSE)</f>
        <v>7</v>
      </c>
      <c r="E378" s="5" t="s">
        <v>2496</v>
      </c>
      <c r="F378" s="14">
        <f>VLOOKUP(A378,Μητρώο!$A$2:$C$1187,3)</f>
        <v>10</v>
      </c>
      <c r="G378" s="26">
        <v>499.1</v>
      </c>
      <c r="H378" s="26">
        <v>75.069999999999993</v>
      </c>
      <c r="I378" s="23">
        <v>424.03</v>
      </c>
      <c r="J378" s="14"/>
      <c r="K378" s="14" t="s">
        <v>45</v>
      </c>
      <c r="L378" s="14" t="s">
        <v>11</v>
      </c>
    </row>
    <row r="379" spans="1:12" ht="13.2" x14ac:dyDescent="0.25">
      <c r="A379" s="7" t="s">
        <v>944</v>
      </c>
      <c r="B379" s="14" t="s">
        <v>2081</v>
      </c>
      <c r="C379" s="22">
        <f>VLOOKUP(A379,Μητρώο!$A$2:$E$1187,5,FALSE)</f>
        <v>45468</v>
      </c>
      <c r="D379" s="14">
        <f>VLOOKUP(A379,Ποσότητα!$A$2:$J$1184,6,FALSE)</f>
        <v>30</v>
      </c>
      <c r="E379" s="5" t="s">
        <v>2496</v>
      </c>
      <c r="F379" s="14">
        <f>VLOOKUP(A379,Μητρώο!$A$2:$C$1187,3)</f>
        <v>10</v>
      </c>
      <c r="G379" s="26">
        <v>1171.8</v>
      </c>
      <c r="H379" s="26">
        <v>176.25</v>
      </c>
      <c r="I379" s="23">
        <v>995.55</v>
      </c>
      <c r="J379" s="14"/>
      <c r="K379" s="14" t="s">
        <v>45</v>
      </c>
      <c r="L379" s="14" t="s">
        <v>11</v>
      </c>
    </row>
    <row r="380" spans="1:12" ht="13.2" x14ac:dyDescent="0.25">
      <c r="A380" s="7" t="s">
        <v>945</v>
      </c>
      <c r="B380" s="14" t="s">
        <v>2082</v>
      </c>
      <c r="C380" s="22">
        <f>VLOOKUP(A380,Μητρώο!$A$2:$E$1187,5,FALSE)</f>
        <v>45468</v>
      </c>
      <c r="D380" s="14">
        <f>VLOOKUP(A380,Ποσότητα!$A$2:$J$1184,6,FALSE)</f>
        <v>70</v>
      </c>
      <c r="E380" s="5" t="s">
        <v>2496</v>
      </c>
      <c r="F380" s="14">
        <f>VLOOKUP(A380,Μητρώο!$A$2:$C$1187,3)</f>
        <v>10</v>
      </c>
      <c r="G380" s="26">
        <v>6720</v>
      </c>
      <c r="H380" s="26">
        <v>1010.76</v>
      </c>
      <c r="I380" s="23">
        <v>5709.24</v>
      </c>
      <c r="J380" s="14"/>
      <c r="K380" s="14" t="s">
        <v>45</v>
      </c>
      <c r="L380" s="14" t="s">
        <v>11</v>
      </c>
    </row>
    <row r="381" spans="1:12" ht="13.2" x14ac:dyDescent="0.25">
      <c r="A381" s="7" t="s">
        <v>946</v>
      </c>
      <c r="B381" s="14" t="s">
        <v>2083</v>
      </c>
      <c r="C381" s="22">
        <f>VLOOKUP(A381,Μητρώο!$A$2:$E$1187,5,FALSE)</f>
        <v>45468</v>
      </c>
      <c r="D381" s="14">
        <f>VLOOKUP(A381,Ποσότητα!$A$2:$J$1184,6,FALSE)</f>
        <v>126</v>
      </c>
      <c r="E381" s="5" t="s">
        <v>2496</v>
      </c>
      <c r="F381" s="14">
        <f>VLOOKUP(A381,Μητρώο!$A$2:$C$1187,3)</f>
        <v>10</v>
      </c>
      <c r="G381" s="26">
        <v>8836</v>
      </c>
      <c r="H381" s="26">
        <v>1329.03</v>
      </c>
      <c r="I381" s="23">
        <v>7506.97</v>
      </c>
      <c r="J381" s="14"/>
      <c r="K381" s="14" t="s">
        <v>45</v>
      </c>
      <c r="L381" s="14" t="s">
        <v>11</v>
      </c>
    </row>
    <row r="382" spans="1:12" ht="13.2" x14ac:dyDescent="0.25">
      <c r="A382" s="7" t="s">
        <v>947</v>
      </c>
      <c r="B382" s="14" t="s">
        <v>2084</v>
      </c>
      <c r="C382" s="22">
        <f>VLOOKUP(A382,Μητρώο!$A$2:$E$1187,5,FALSE)</f>
        <v>45468</v>
      </c>
      <c r="D382" s="14">
        <f>VLOOKUP(A382,Ποσότητα!$A$2:$J$1184,6,FALSE)</f>
        <v>146</v>
      </c>
      <c r="E382" s="5" t="s">
        <v>2496</v>
      </c>
      <c r="F382" s="14">
        <f>VLOOKUP(A382,Μητρώο!$A$2:$C$1187,3)</f>
        <v>10</v>
      </c>
      <c r="G382" s="26">
        <v>9556</v>
      </c>
      <c r="H382" s="26">
        <v>1437.33</v>
      </c>
      <c r="I382" s="23">
        <v>8118.67</v>
      </c>
      <c r="J382" s="14"/>
      <c r="K382" s="14" t="s">
        <v>45</v>
      </c>
      <c r="L382" s="14" t="s">
        <v>11</v>
      </c>
    </row>
    <row r="383" spans="1:12" ht="13.2" x14ac:dyDescent="0.25">
      <c r="A383" s="7" t="s">
        <v>948</v>
      </c>
      <c r="B383" s="14" t="s">
        <v>2085</v>
      </c>
      <c r="C383" s="22">
        <f>VLOOKUP(A383,Μητρώο!$A$2:$E$1187,5,FALSE)</f>
        <v>45468</v>
      </c>
      <c r="D383" s="14">
        <f>VLOOKUP(A383,Ποσότητα!$A$2:$J$1184,6,FALSE)</f>
        <v>1000</v>
      </c>
      <c r="E383" s="5" t="s">
        <v>2496</v>
      </c>
      <c r="F383" s="14">
        <f>VLOOKUP(A383,Μητρώο!$A$2:$C$1187,3)</f>
        <v>10</v>
      </c>
      <c r="G383" s="26">
        <v>30000</v>
      </c>
      <c r="H383" s="26">
        <v>4512.33</v>
      </c>
      <c r="I383" s="23">
        <v>25487.67</v>
      </c>
      <c r="J383" s="14"/>
      <c r="K383" s="14" t="s">
        <v>45</v>
      </c>
      <c r="L383" s="14" t="s">
        <v>11</v>
      </c>
    </row>
    <row r="384" spans="1:12" ht="13.2" x14ac:dyDescent="0.25">
      <c r="A384" s="7" t="s">
        <v>949</v>
      </c>
      <c r="B384" s="14" t="s">
        <v>2086</v>
      </c>
      <c r="C384" s="22">
        <f>VLOOKUP(A384,Μητρώο!$A$2:$E$1187,5,FALSE)</f>
        <v>45468</v>
      </c>
      <c r="D384" s="14">
        <f>VLOOKUP(A384,Ποσότητα!$A$2:$J$1184,6,FALSE)</f>
        <v>150</v>
      </c>
      <c r="E384" s="5" t="s">
        <v>2496</v>
      </c>
      <c r="F384" s="14">
        <f>VLOOKUP(A384,Μητρώο!$A$2:$C$1187,3)</f>
        <v>10</v>
      </c>
      <c r="G384" s="26">
        <v>5250</v>
      </c>
      <c r="H384" s="26">
        <v>789.66</v>
      </c>
      <c r="I384" s="23">
        <v>4460.34</v>
      </c>
      <c r="J384" s="14"/>
      <c r="K384" s="14" t="s">
        <v>45</v>
      </c>
      <c r="L384" s="14" t="s">
        <v>11</v>
      </c>
    </row>
    <row r="385" spans="1:12" ht="13.2" x14ac:dyDescent="0.25">
      <c r="A385" s="7" t="s">
        <v>950</v>
      </c>
      <c r="B385" s="14" t="s">
        <v>2087</v>
      </c>
      <c r="C385" s="22">
        <f>VLOOKUP(A385,Μητρώο!$A$2:$E$1187,5,FALSE)</f>
        <v>45468</v>
      </c>
      <c r="D385" s="14">
        <f>VLOOKUP(A385,Ποσότητα!$A$2:$J$1184,6,FALSE)</f>
        <v>50</v>
      </c>
      <c r="E385" s="5" t="s">
        <v>2496</v>
      </c>
      <c r="F385" s="14">
        <f>VLOOKUP(A385,Μητρώο!$A$2:$C$1187,3)</f>
        <v>10</v>
      </c>
      <c r="G385" s="26">
        <v>6950</v>
      </c>
      <c r="H385" s="26">
        <v>1045.3599999999999</v>
      </c>
      <c r="I385" s="23">
        <v>5904.64</v>
      </c>
      <c r="J385" s="14"/>
      <c r="K385" s="14" t="s">
        <v>45</v>
      </c>
      <c r="L385" s="14" t="s">
        <v>11</v>
      </c>
    </row>
    <row r="386" spans="1:12" ht="13.2" x14ac:dyDescent="0.25">
      <c r="A386" s="7" t="s">
        <v>951</v>
      </c>
      <c r="B386" s="14" t="s">
        <v>2088</v>
      </c>
      <c r="C386" s="22">
        <f>VLOOKUP(A386,Μητρώο!$A$2:$E$1187,5,FALSE)</f>
        <v>45468</v>
      </c>
      <c r="D386" s="14">
        <f>VLOOKUP(A386,Ποσότητα!$A$2:$J$1184,6,FALSE)</f>
        <v>70</v>
      </c>
      <c r="E386" s="5" t="s">
        <v>2496</v>
      </c>
      <c r="F386" s="14">
        <f>VLOOKUP(A386,Μητρώο!$A$2:$C$1187,3)</f>
        <v>10</v>
      </c>
      <c r="G386" s="26">
        <v>770</v>
      </c>
      <c r="H386" s="26">
        <v>115.82</v>
      </c>
      <c r="I386" s="23">
        <v>654.17999999999995</v>
      </c>
      <c r="J386" s="14"/>
      <c r="K386" s="14" t="s">
        <v>45</v>
      </c>
      <c r="L386" s="14" t="s">
        <v>11</v>
      </c>
    </row>
    <row r="387" spans="1:12" ht="13.2" x14ac:dyDescent="0.25">
      <c r="A387" s="7" t="s">
        <v>952</v>
      </c>
      <c r="B387" s="14" t="s">
        <v>2089</v>
      </c>
      <c r="C387" s="22">
        <f>VLOOKUP(A387,Μητρώο!$A$2:$E$1187,5,FALSE)</f>
        <v>45468</v>
      </c>
      <c r="D387" s="14">
        <f>VLOOKUP(A387,Ποσότητα!$A$2:$J$1184,6,FALSE)</f>
        <v>70</v>
      </c>
      <c r="E387" s="5" t="s">
        <v>2496</v>
      </c>
      <c r="F387" s="14">
        <f>VLOOKUP(A387,Μητρώο!$A$2:$C$1187,3)</f>
        <v>10</v>
      </c>
      <c r="G387" s="26">
        <v>6020</v>
      </c>
      <c r="H387" s="26">
        <v>905.47</v>
      </c>
      <c r="I387" s="23">
        <v>5114.53</v>
      </c>
      <c r="J387" s="14"/>
      <c r="K387" s="14" t="s">
        <v>45</v>
      </c>
      <c r="L387" s="14" t="s">
        <v>11</v>
      </c>
    </row>
    <row r="388" spans="1:12" ht="13.2" x14ac:dyDescent="0.25">
      <c r="A388" s="7" t="s">
        <v>953</v>
      </c>
      <c r="B388" s="14" t="s">
        <v>2090</v>
      </c>
      <c r="C388" s="22">
        <f>VLOOKUP(A388,Μητρώο!$A$2:$E$1187,5,FALSE)</f>
        <v>45468</v>
      </c>
      <c r="D388" s="14">
        <f>VLOOKUP(A388,Ποσότητα!$A$2:$J$1184,6,FALSE)</f>
        <v>70</v>
      </c>
      <c r="E388" s="5" t="s">
        <v>2496</v>
      </c>
      <c r="F388" s="14">
        <f>VLOOKUP(A388,Μητρώο!$A$2:$C$1187,3)</f>
        <v>10</v>
      </c>
      <c r="G388" s="26">
        <v>3500</v>
      </c>
      <c r="H388" s="26">
        <v>526.44000000000005</v>
      </c>
      <c r="I388" s="23">
        <v>2973.56</v>
      </c>
      <c r="J388" s="14"/>
      <c r="K388" s="14" t="s">
        <v>45</v>
      </c>
      <c r="L388" s="14" t="s">
        <v>11</v>
      </c>
    </row>
    <row r="389" spans="1:12" ht="13.2" x14ac:dyDescent="0.25">
      <c r="A389" s="7" t="s">
        <v>954</v>
      </c>
      <c r="B389" s="14" t="s">
        <v>2091</v>
      </c>
      <c r="C389" s="22">
        <f>VLOOKUP(A389,Μητρώο!$A$2:$E$1187,5,FALSE)</f>
        <v>45468</v>
      </c>
      <c r="D389" s="14">
        <f>VLOOKUP(A389,Ποσότητα!$A$2:$J$1184,6,FALSE)</f>
        <v>8</v>
      </c>
      <c r="E389" s="5" t="s">
        <v>2496</v>
      </c>
      <c r="F389" s="14">
        <f>VLOOKUP(A389,Μητρώο!$A$2:$C$1187,3)</f>
        <v>10</v>
      </c>
      <c r="G389" s="26">
        <v>2304</v>
      </c>
      <c r="H389" s="26">
        <v>346.55</v>
      </c>
      <c r="I389" s="23">
        <v>1957.45</v>
      </c>
      <c r="J389" s="14"/>
      <c r="K389" s="14" t="s">
        <v>45</v>
      </c>
      <c r="L389" s="14" t="s">
        <v>11</v>
      </c>
    </row>
    <row r="390" spans="1:12" ht="13.2" x14ac:dyDescent="0.25">
      <c r="A390" s="7" t="s">
        <v>955</v>
      </c>
      <c r="B390" s="14" t="s">
        <v>2092</v>
      </c>
      <c r="C390" s="22">
        <f>VLOOKUP(A390,Μητρώο!$A$2:$E$1187,5,FALSE)</f>
        <v>45468</v>
      </c>
      <c r="D390" s="14">
        <f>VLOOKUP(A390,Ποσότητα!$A$2:$J$1184,6,FALSE)</f>
        <v>6</v>
      </c>
      <c r="E390" s="5" t="s">
        <v>2496</v>
      </c>
      <c r="F390" s="14">
        <f>VLOOKUP(A390,Μητρώο!$A$2:$C$1187,3)</f>
        <v>10</v>
      </c>
      <c r="G390" s="26">
        <v>2082</v>
      </c>
      <c r="H390" s="26">
        <v>313.16000000000003</v>
      </c>
      <c r="I390" s="23">
        <v>1768.84</v>
      </c>
      <c r="J390" s="14"/>
      <c r="K390" s="14" t="s">
        <v>45</v>
      </c>
      <c r="L390" s="14" t="s">
        <v>11</v>
      </c>
    </row>
    <row r="391" spans="1:12" ht="13.2" x14ac:dyDescent="0.25">
      <c r="A391" s="7" t="s">
        <v>956</v>
      </c>
      <c r="B391" s="14" t="s">
        <v>2093</v>
      </c>
      <c r="C391" s="22">
        <f>VLOOKUP(A391,Μητρώο!$A$2:$E$1187,5,FALSE)</f>
        <v>45468</v>
      </c>
      <c r="D391" s="14">
        <f>VLOOKUP(A391,Ποσότητα!$A$2:$J$1184,6,FALSE)</f>
        <v>8</v>
      </c>
      <c r="E391" s="5" t="s">
        <v>2496</v>
      </c>
      <c r="F391" s="14">
        <f>VLOOKUP(A391,Μητρώο!$A$2:$C$1187,3)</f>
        <v>10</v>
      </c>
      <c r="G391" s="26">
        <v>1984</v>
      </c>
      <c r="H391" s="26">
        <v>298.42</v>
      </c>
      <c r="I391" s="23">
        <v>1685.58</v>
      </c>
      <c r="J391" s="14"/>
      <c r="K391" s="14" t="s">
        <v>45</v>
      </c>
      <c r="L391" s="14" t="s">
        <v>11</v>
      </c>
    </row>
    <row r="392" spans="1:12" ht="13.2" x14ac:dyDescent="0.25">
      <c r="A392" s="7" t="s">
        <v>957</v>
      </c>
      <c r="B392" s="14" t="s">
        <v>2094</v>
      </c>
      <c r="C392" s="22">
        <f>VLOOKUP(A392,Μητρώο!$A$2:$E$1187,5,FALSE)</f>
        <v>45468</v>
      </c>
      <c r="D392" s="14">
        <f>VLOOKUP(A392,Ποσότητα!$A$2:$J$1184,6,FALSE)</f>
        <v>14</v>
      </c>
      <c r="E392" s="5" t="s">
        <v>2496</v>
      </c>
      <c r="F392" s="14">
        <f>VLOOKUP(A392,Μητρώο!$A$2:$C$1187,3)</f>
        <v>10</v>
      </c>
      <c r="G392" s="26">
        <v>2380</v>
      </c>
      <c r="H392" s="26">
        <v>357.98</v>
      </c>
      <c r="I392" s="23">
        <v>2022.02</v>
      </c>
      <c r="J392" s="14"/>
      <c r="K392" s="14" t="s">
        <v>45</v>
      </c>
      <c r="L392" s="14" t="s">
        <v>11</v>
      </c>
    </row>
    <row r="393" spans="1:12" ht="13.2" x14ac:dyDescent="0.25">
      <c r="A393" s="7" t="s">
        <v>958</v>
      </c>
      <c r="B393" s="14" t="s">
        <v>2095</v>
      </c>
      <c r="C393" s="22">
        <f>VLOOKUP(A393,Μητρώο!$A$2:$E$1187,5,FALSE)</f>
        <v>45468</v>
      </c>
      <c r="D393" s="14">
        <f>VLOOKUP(A393,Ποσότητα!$A$2:$J$1184,6,FALSE)</f>
        <v>18</v>
      </c>
      <c r="E393" s="5" t="s">
        <v>2496</v>
      </c>
      <c r="F393" s="14">
        <f>VLOOKUP(A393,Μητρώο!$A$2:$C$1187,3)</f>
        <v>10</v>
      </c>
      <c r="G393" s="26">
        <v>2646</v>
      </c>
      <c r="H393" s="26">
        <v>397.99</v>
      </c>
      <c r="I393" s="23">
        <v>2248.0100000000002</v>
      </c>
      <c r="J393" s="14"/>
      <c r="K393" s="14" t="s">
        <v>45</v>
      </c>
      <c r="L393" s="14" t="s">
        <v>11</v>
      </c>
    </row>
    <row r="394" spans="1:12" ht="13.2" x14ac:dyDescent="0.25">
      <c r="A394" s="7" t="s">
        <v>959</v>
      </c>
      <c r="B394" s="14" t="s">
        <v>2096</v>
      </c>
      <c r="C394" s="22">
        <f>VLOOKUP(A394,Μητρώο!$A$2:$E$1187,5,FALSE)</f>
        <v>45468</v>
      </c>
      <c r="D394" s="14">
        <f>VLOOKUP(A394,Ποσότητα!$A$2:$J$1184,6,FALSE)</f>
        <v>340</v>
      </c>
      <c r="E394" s="5" t="s">
        <v>2496</v>
      </c>
      <c r="F394" s="14">
        <f>VLOOKUP(A394,Μητρώο!$A$2:$C$1187,3)</f>
        <v>10</v>
      </c>
      <c r="G394" s="26">
        <v>2278</v>
      </c>
      <c r="H394" s="26">
        <v>342.64</v>
      </c>
      <c r="I394" s="23">
        <v>1935.36</v>
      </c>
      <c r="J394" s="14"/>
      <c r="K394" s="14" t="s">
        <v>45</v>
      </c>
      <c r="L394" s="14" t="s">
        <v>11</v>
      </c>
    </row>
    <row r="395" spans="1:12" ht="13.2" x14ac:dyDescent="0.25">
      <c r="A395" s="7" t="s">
        <v>960</v>
      </c>
      <c r="B395" s="14" t="s">
        <v>2097</v>
      </c>
      <c r="C395" s="22">
        <f>VLOOKUP(A395,Μητρώο!$A$2:$E$1187,5,FALSE)</f>
        <v>45468</v>
      </c>
      <c r="D395" s="14">
        <f>VLOOKUP(A395,Ποσότητα!$A$2:$J$1184,6,FALSE)</f>
        <v>12</v>
      </c>
      <c r="E395" s="5" t="s">
        <v>2496</v>
      </c>
      <c r="F395" s="14">
        <f>VLOOKUP(A395,Μητρώο!$A$2:$C$1187,3)</f>
        <v>10</v>
      </c>
      <c r="G395" s="26">
        <v>483</v>
      </c>
      <c r="H395" s="26">
        <v>72.650000000000006</v>
      </c>
      <c r="I395" s="23">
        <v>410.35</v>
      </c>
      <c r="J395" s="14"/>
      <c r="K395" s="14" t="s">
        <v>45</v>
      </c>
      <c r="L395" s="14" t="s">
        <v>11</v>
      </c>
    </row>
    <row r="396" spans="1:12" ht="13.2" x14ac:dyDescent="0.25">
      <c r="A396" s="7" t="s">
        <v>961</v>
      </c>
      <c r="B396" s="14" t="s">
        <v>2098</v>
      </c>
      <c r="C396" s="22">
        <f>VLOOKUP(A396,Μητρώο!$A$2:$E$1187,5,FALSE)</f>
        <v>45468</v>
      </c>
      <c r="D396" s="14">
        <f>VLOOKUP(A396,Ποσότητα!$A$2:$J$1184,6,FALSE)</f>
        <v>58</v>
      </c>
      <c r="E396" s="5" t="s">
        <v>2496</v>
      </c>
      <c r="F396" s="14">
        <f>VLOOKUP(A396,Μητρώο!$A$2:$C$1187,3)</f>
        <v>10</v>
      </c>
      <c r="G396" s="26">
        <v>8816</v>
      </c>
      <c r="H396" s="26">
        <v>1326.02</v>
      </c>
      <c r="I396" s="23">
        <v>7489.98</v>
      </c>
      <c r="J396" s="14"/>
      <c r="K396" s="14" t="s">
        <v>45</v>
      </c>
      <c r="L396" s="14" t="s">
        <v>11</v>
      </c>
    </row>
    <row r="397" spans="1:12" ht="13.2" x14ac:dyDescent="0.25">
      <c r="A397" s="7" t="s">
        <v>962</v>
      </c>
      <c r="B397" s="14" t="s">
        <v>2099</v>
      </c>
      <c r="C397" s="22">
        <f>VLOOKUP(A397,Μητρώο!$A$2:$E$1187,5,FALSE)</f>
        <v>45468</v>
      </c>
      <c r="D397" s="14">
        <f>VLOOKUP(A397,Ποσότητα!$A$2:$J$1184,6,FALSE)</f>
        <v>55</v>
      </c>
      <c r="E397" s="5" t="s">
        <v>2496</v>
      </c>
      <c r="F397" s="14">
        <f>VLOOKUP(A397,Μητρώο!$A$2:$C$1187,3)</f>
        <v>10</v>
      </c>
      <c r="G397" s="26">
        <v>12925</v>
      </c>
      <c r="H397" s="26">
        <v>1944.06</v>
      </c>
      <c r="I397" s="23">
        <v>10980.94</v>
      </c>
      <c r="J397" s="14"/>
      <c r="K397" s="14" t="s">
        <v>45</v>
      </c>
      <c r="L397" s="14" t="s">
        <v>11</v>
      </c>
    </row>
    <row r="398" spans="1:12" ht="13.2" x14ac:dyDescent="0.25">
      <c r="A398" s="7" t="s">
        <v>963</v>
      </c>
      <c r="B398" s="14" t="s">
        <v>2100</v>
      </c>
      <c r="C398" s="22">
        <f>VLOOKUP(A398,Μητρώο!$A$2:$E$1187,5,FALSE)</f>
        <v>45468</v>
      </c>
      <c r="D398" s="14">
        <f>VLOOKUP(A398,Ποσότητα!$A$2:$J$1184,6,FALSE)</f>
        <v>72</v>
      </c>
      <c r="E398" s="5" t="s">
        <v>2496</v>
      </c>
      <c r="F398" s="14">
        <f>VLOOKUP(A398,Μητρώο!$A$2:$C$1187,3)</f>
        <v>10</v>
      </c>
      <c r="G398" s="26">
        <v>18720</v>
      </c>
      <c r="H398" s="26">
        <v>2815.69</v>
      </c>
      <c r="I398" s="23">
        <v>15904.31</v>
      </c>
      <c r="J398" s="14"/>
      <c r="K398" s="14" t="s">
        <v>45</v>
      </c>
      <c r="L398" s="14" t="s">
        <v>11</v>
      </c>
    </row>
    <row r="399" spans="1:12" ht="13.2" x14ac:dyDescent="0.25">
      <c r="A399" s="7" t="s">
        <v>964</v>
      </c>
      <c r="B399" s="14" t="s">
        <v>2101</v>
      </c>
      <c r="C399" s="22">
        <f>VLOOKUP(A399,Μητρώο!$A$2:$E$1187,5,FALSE)</f>
        <v>45468</v>
      </c>
      <c r="D399" s="14">
        <f>VLOOKUP(A399,Ποσότητα!$A$2:$J$1184,6,FALSE)</f>
        <v>19</v>
      </c>
      <c r="E399" s="5" t="s">
        <v>2496</v>
      </c>
      <c r="F399" s="14">
        <f>VLOOKUP(A399,Μητρώο!$A$2:$C$1187,3)</f>
        <v>10</v>
      </c>
      <c r="G399" s="26">
        <v>5985</v>
      </c>
      <c r="H399" s="26">
        <v>900.21</v>
      </c>
      <c r="I399" s="23">
        <v>5084.79</v>
      </c>
      <c r="J399" s="14"/>
      <c r="K399" s="14" t="s">
        <v>45</v>
      </c>
      <c r="L399" s="14" t="s">
        <v>11</v>
      </c>
    </row>
    <row r="400" spans="1:12" ht="13.2" x14ac:dyDescent="0.25">
      <c r="A400" s="7" t="s">
        <v>965</v>
      </c>
      <c r="B400" s="14" t="s">
        <v>2102</v>
      </c>
      <c r="C400" s="22">
        <f>VLOOKUP(A400,Μητρώο!$A$2:$E$1187,5,FALSE)</f>
        <v>45468</v>
      </c>
      <c r="D400" s="14">
        <f>VLOOKUP(A400,Ποσότητα!$A$2:$J$1184,6,FALSE)</f>
        <v>19</v>
      </c>
      <c r="E400" s="5" t="s">
        <v>2496</v>
      </c>
      <c r="F400" s="14">
        <f>VLOOKUP(A400,Μητρώο!$A$2:$C$1187,3)</f>
        <v>10</v>
      </c>
      <c r="G400" s="26">
        <v>2185</v>
      </c>
      <c r="H400" s="26">
        <v>328.65</v>
      </c>
      <c r="I400" s="23">
        <v>1856.35</v>
      </c>
      <c r="J400" s="14"/>
      <c r="K400" s="14" t="s">
        <v>45</v>
      </c>
      <c r="L400" s="14" t="s">
        <v>11</v>
      </c>
    </row>
    <row r="401" spans="1:12" ht="13.2" x14ac:dyDescent="0.25">
      <c r="A401" s="7" t="s">
        <v>966</v>
      </c>
      <c r="B401" s="14" t="s">
        <v>2103</v>
      </c>
      <c r="C401" s="22">
        <f>VLOOKUP(A401,Μητρώο!$A$2:$E$1187,5,FALSE)</f>
        <v>45468</v>
      </c>
      <c r="D401" s="14">
        <f>VLOOKUP(A401,Ποσότητα!$A$2:$J$1184,6,FALSE)</f>
        <v>1</v>
      </c>
      <c r="E401" s="5" t="s">
        <v>2496</v>
      </c>
      <c r="F401" s="14">
        <f>VLOOKUP(A401,Μητρώο!$A$2:$C$1187,3)</f>
        <v>10</v>
      </c>
      <c r="G401" s="26">
        <v>4642</v>
      </c>
      <c r="H401" s="26">
        <v>698.21</v>
      </c>
      <c r="I401" s="23">
        <v>3943.79</v>
      </c>
      <c r="J401" s="14"/>
      <c r="K401" s="14" t="s">
        <v>45</v>
      </c>
      <c r="L401" s="14" t="s">
        <v>11</v>
      </c>
    </row>
    <row r="402" spans="1:12" ht="13.2" x14ac:dyDescent="0.25">
      <c r="A402" s="7" t="s">
        <v>967</v>
      </c>
      <c r="B402" s="14" t="s">
        <v>2104</v>
      </c>
      <c r="C402" s="22">
        <f>VLOOKUP(A402,Μητρώο!$A$2:$E$1187,5,FALSE)</f>
        <v>45468</v>
      </c>
      <c r="D402" s="14">
        <f>VLOOKUP(A402,Ποσότητα!$A$2:$J$1184,6,FALSE)</f>
        <v>1</v>
      </c>
      <c r="E402" s="5" t="s">
        <v>2496</v>
      </c>
      <c r="F402" s="14">
        <f>VLOOKUP(A402,Μητρώο!$A$2:$C$1187,3)</f>
        <v>10</v>
      </c>
      <c r="G402" s="26">
        <v>1350</v>
      </c>
      <c r="H402" s="26">
        <v>203.05</v>
      </c>
      <c r="I402" s="23">
        <v>1146.95</v>
      </c>
      <c r="J402" s="14"/>
      <c r="K402" s="14" t="s">
        <v>45</v>
      </c>
      <c r="L402" s="14" t="s">
        <v>11</v>
      </c>
    </row>
    <row r="403" spans="1:12" ht="13.2" x14ac:dyDescent="0.25">
      <c r="A403" s="7" t="s">
        <v>968</v>
      </c>
      <c r="B403" s="14" t="s">
        <v>2105</v>
      </c>
      <c r="C403" s="22">
        <f>VLOOKUP(A403,Μητρώο!$A$2:$E$1187,5,FALSE)</f>
        <v>45468</v>
      </c>
      <c r="D403" s="14">
        <f>VLOOKUP(A403,Ποσότητα!$A$2:$J$1184,6,FALSE)</f>
        <v>1</v>
      </c>
      <c r="E403" s="5" t="s">
        <v>2496</v>
      </c>
      <c r="F403" s="14">
        <f>VLOOKUP(A403,Μητρώο!$A$2:$C$1187,3)</f>
        <v>10</v>
      </c>
      <c r="G403" s="26">
        <v>1100</v>
      </c>
      <c r="H403" s="26">
        <v>165.45</v>
      </c>
      <c r="I403" s="23">
        <v>934.55</v>
      </c>
      <c r="J403" s="14"/>
      <c r="K403" s="14" t="s">
        <v>45</v>
      </c>
      <c r="L403" s="14" t="s">
        <v>11</v>
      </c>
    </row>
    <row r="404" spans="1:12" ht="13.2" x14ac:dyDescent="0.25">
      <c r="A404" s="7" t="s">
        <v>969</v>
      </c>
      <c r="B404" s="14" t="s">
        <v>2106</v>
      </c>
      <c r="C404" s="22">
        <f>VLOOKUP(A404,Μητρώο!$A$2:$E$1187,5,FALSE)</f>
        <v>45468</v>
      </c>
      <c r="D404" s="14">
        <f>VLOOKUP(A404,Ποσότητα!$A$2:$J$1184,6,FALSE)</f>
        <v>1</v>
      </c>
      <c r="E404" s="5" t="s">
        <v>2496</v>
      </c>
      <c r="F404" s="14">
        <f>VLOOKUP(A404,Μητρώο!$A$2:$C$1187,3)</f>
        <v>10</v>
      </c>
      <c r="G404" s="26">
        <v>550</v>
      </c>
      <c r="H404" s="26">
        <v>82.73</v>
      </c>
      <c r="I404" s="23">
        <v>467.27</v>
      </c>
      <c r="J404" s="14"/>
      <c r="K404" s="14" t="s">
        <v>45</v>
      </c>
      <c r="L404" s="14" t="s">
        <v>11</v>
      </c>
    </row>
    <row r="405" spans="1:12" ht="13.2" x14ac:dyDescent="0.25">
      <c r="A405" s="7" t="s">
        <v>970</v>
      </c>
      <c r="B405" s="14" t="s">
        <v>2107</v>
      </c>
      <c r="C405" s="22">
        <f>VLOOKUP(A405,Μητρώο!$A$2:$E$1187,5,FALSE)</f>
        <v>45468</v>
      </c>
      <c r="D405" s="14">
        <f>VLOOKUP(A405,Ποσότητα!$A$2:$J$1184,6,FALSE)</f>
        <v>1</v>
      </c>
      <c r="E405" s="5" t="s">
        <v>2496</v>
      </c>
      <c r="F405" s="14">
        <f>VLOOKUP(A405,Μητρώο!$A$2:$C$1187,3)</f>
        <v>10</v>
      </c>
      <c r="G405" s="26">
        <v>350</v>
      </c>
      <c r="H405" s="26">
        <v>52.64</v>
      </c>
      <c r="I405" s="23">
        <v>297.36</v>
      </c>
      <c r="J405" s="14"/>
      <c r="K405" s="14" t="s">
        <v>45</v>
      </c>
      <c r="L405" s="14" t="s">
        <v>11</v>
      </c>
    </row>
    <row r="406" spans="1:12" ht="13.2" x14ac:dyDescent="0.25">
      <c r="A406" s="7" t="s">
        <v>971</v>
      </c>
      <c r="B406" s="14" t="s">
        <v>2108</v>
      </c>
      <c r="C406" s="22">
        <f>VLOOKUP(A406,Μητρώο!$A$2:$E$1187,5,FALSE)</f>
        <v>45468</v>
      </c>
      <c r="D406" s="14">
        <f>VLOOKUP(A406,Ποσότητα!$A$2:$J$1184,6,FALSE)</f>
        <v>2</v>
      </c>
      <c r="E406" s="5" t="s">
        <v>2496</v>
      </c>
      <c r="F406" s="14">
        <f>VLOOKUP(A406,Μητρώο!$A$2:$C$1187,3)</f>
        <v>10</v>
      </c>
      <c r="G406" s="26">
        <v>33.86</v>
      </c>
      <c r="H406" s="26">
        <v>5.0999999999999996</v>
      </c>
      <c r="I406" s="23">
        <v>28.76</v>
      </c>
      <c r="J406" s="14"/>
      <c r="K406" s="14" t="s">
        <v>45</v>
      </c>
      <c r="L406" s="14" t="s">
        <v>11</v>
      </c>
    </row>
    <row r="407" spans="1:12" ht="13.2" x14ac:dyDescent="0.25">
      <c r="A407" s="7" t="s">
        <v>972</v>
      </c>
      <c r="B407" s="14" t="s">
        <v>2109</v>
      </c>
      <c r="C407" s="22">
        <f>VLOOKUP(A407,Μητρώο!$A$2:$E$1187,5,FALSE)</f>
        <v>45468</v>
      </c>
      <c r="D407" s="14">
        <f>VLOOKUP(A407,Ποσότητα!$A$2:$J$1184,6,FALSE)</f>
        <v>1</v>
      </c>
      <c r="E407" s="5" t="s">
        <v>2496</v>
      </c>
      <c r="F407" s="14">
        <f>VLOOKUP(A407,Μητρώο!$A$2:$C$1187,3)</f>
        <v>10</v>
      </c>
      <c r="G407" s="26">
        <v>1821.77</v>
      </c>
      <c r="H407" s="26">
        <v>274.02</v>
      </c>
      <c r="I407" s="23">
        <v>1547.75</v>
      </c>
      <c r="J407" s="14"/>
      <c r="K407" s="14" t="s">
        <v>45</v>
      </c>
      <c r="L407" s="14" t="s">
        <v>11</v>
      </c>
    </row>
    <row r="408" spans="1:12" ht="13.2" x14ac:dyDescent="0.25">
      <c r="A408" s="7" t="s">
        <v>973</v>
      </c>
      <c r="B408" s="14" t="s">
        <v>2110</v>
      </c>
      <c r="C408" s="22">
        <f>VLOOKUP(A408,Μητρώο!$A$2:$E$1187,5,FALSE)</f>
        <v>45468</v>
      </c>
      <c r="D408" s="14">
        <f>VLOOKUP(A408,Ποσότητα!$A$2:$J$1184,6,FALSE)</f>
        <v>1</v>
      </c>
      <c r="E408" s="5" t="s">
        <v>2496</v>
      </c>
      <c r="F408" s="14">
        <f>VLOOKUP(A408,Μητρώο!$A$2:$C$1187,3)</f>
        <v>10</v>
      </c>
      <c r="G408" s="26">
        <v>942.74</v>
      </c>
      <c r="H408" s="26">
        <v>141.79</v>
      </c>
      <c r="I408" s="23">
        <v>800.95</v>
      </c>
      <c r="J408" s="14"/>
      <c r="K408" s="14" t="s">
        <v>45</v>
      </c>
      <c r="L408" s="14" t="s">
        <v>11</v>
      </c>
    </row>
    <row r="409" spans="1:12" ht="13.2" x14ac:dyDescent="0.25">
      <c r="A409" s="7" t="s">
        <v>974</v>
      </c>
      <c r="B409" s="14" t="s">
        <v>2111</v>
      </c>
      <c r="C409" s="22">
        <f>VLOOKUP(A409,Μητρώο!$A$2:$E$1187,5,FALSE)</f>
        <v>45468</v>
      </c>
      <c r="D409" s="14">
        <f>VLOOKUP(A409,Ποσότητα!$A$2:$J$1184,6,FALSE)</f>
        <v>1</v>
      </c>
      <c r="E409" s="5" t="s">
        <v>2496</v>
      </c>
      <c r="F409" s="14">
        <f>VLOOKUP(A409,Μητρώο!$A$2:$C$1187,3)</f>
        <v>10</v>
      </c>
      <c r="G409" s="26">
        <v>935.02</v>
      </c>
      <c r="H409" s="26">
        <v>140.63999999999999</v>
      </c>
      <c r="I409" s="23">
        <v>794.38</v>
      </c>
      <c r="J409" s="14"/>
      <c r="K409" s="14" t="s">
        <v>45</v>
      </c>
      <c r="L409" s="14" t="s">
        <v>11</v>
      </c>
    </row>
    <row r="410" spans="1:12" ht="13.2" x14ac:dyDescent="0.25">
      <c r="A410" s="7" t="s">
        <v>975</v>
      </c>
      <c r="B410" s="14" t="s">
        <v>2112</v>
      </c>
      <c r="C410" s="22">
        <f>VLOOKUP(A410,Μητρώο!$A$2:$E$1187,5,FALSE)</f>
        <v>45468</v>
      </c>
      <c r="D410" s="14">
        <f>VLOOKUP(A410,Ποσότητα!$A$2:$J$1184,6,FALSE)</f>
        <v>1</v>
      </c>
      <c r="E410" s="5" t="s">
        <v>2496</v>
      </c>
      <c r="F410" s="14">
        <f>VLOOKUP(A410,Μητρώο!$A$2:$C$1187,3)</f>
        <v>10</v>
      </c>
      <c r="G410" s="26">
        <v>245</v>
      </c>
      <c r="H410" s="26">
        <v>12.35</v>
      </c>
      <c r="I410" s="23">
        <v>232.65</v>
      </c>
      <c r="J410" s="14"/>
      <c r="K410" s="14" t="s">
        <v>45</v>
      </c>
      <c r="L410" s="14" t="s">
        <v>11</v>
      </c>
    </row>
    <row r="411" spans="1:12" ht="13.2" x14ac:dyDescent="0.25">
      <c r="A411" s="7" t="s">
        <v>976</v>
      </c>
      <c r="B411" s="14" t="s">
        <v>2113</v>
      </c>
      <c r="C411" s="22">
        <f>VLOOKUP(A411,Μητρώο!$A$2:$E$1187,5,FALSE)</f>
        <v>45468</v>
      </c>
      <c r="D411" s="14">
        <f>VLOOKUP(A411,Ποσότητα!$A$2:$J$1184,6,FALSE)</f>
        <v>2</v>
      </c>
      <c r="E411" s="5" t="s">
        <v>2496</v>
      </c>
      <c r="F411" s="14">
        <f>VLOOKUP(A411,Μητρώο!$A$2:$C$1187,3)</f>
        <v>10</v>
      </c>
      <c r="G411" s="26">
        <v>490</v>
      </c>
      <c r="H411" s="26">
        <v>24.7</v>
      </c>
      <c r="I411" s="23">
        <v>465.3</v>
      </c>
      <c r="J411" s="14"/>
      <c r="K411" s="14" t="s">
        <v>45</v>
      </c>
      <c r="L411" s="14" t="s">
        <v>11</v>
      </c>
    </row>
    <row r="412" spans="1:12" ht="13.2" x14ac:dyDescent="0.25">
      <c r="A412" s="7" t="s">
        <v>977</v>
      </c>
      <c r="B412" s="14" t="s">
        <v>2114</v>
      </c>
      <c r="C412" s="22">
        <f>VLOOKUP(A412,Μητρώο!$A$2:$E$1187,5,FALSE)</f>
        <v>45468</v>
      </c>
      <c r="D412" s="14">
        <f>VLOOKUP(A412,Ποσότητα!$A$2:$J$1184,6,FALSE)</f>
        <v>3</v>
      </c>
      <c r="E412" s="5" t="s">
        <v>2496</v>
      </c>
      <c r="F412" s="14">
        <f>VLOOKUP(A412,Μητρώο!$A$2:$C$1187,3)</f>
        <v>10</v>
      </c>
      <c r="G412" s="26">
        <v>117</v>
      </c>
      <c r="H412" s="26">
        <v>17.600000000000001</v>
      </c>
      <c r="I412" s="23">
        <v>99.4</v>
      </c>
      <c r="J412" s="14"/>
      <c r="K412" s="14" t="s">
        <v>45</v>
      </c>
      <c r="L412" s="14" t="s">
        <v>11</v>
      </c>
    </row>
    <row r="413" spans="1:12" ht="13.2" x14ac:dyDescent="0.25">
      <c r="A413" s="7" t="s">
        <v>978</v>
      </c>
      <c r="B413" s="14" t="s">
        <v>2115</v>
      </c>
      <c r="C413" s="22">
        <f>VLOOKUP(A413,Μητρώο!$A$2:$E$1187,5,FALSE)</f>
        <v>45468</v>
      </c>
      <c r="D413" s="14">
        <f>VLOOKUP(A413,Ποσότητα!$A$2:$J$1184,6,FALSE)</f>
        <v>2</v>
      </c>
      <c r="E413" s="5" t="s">
        <v>2496</v>
      </c>
      <c r="F413" s="14">
        <f>VLOOKUP(A413,Μητρώο!$A$2:$C$1187,3)</f>
        <v>10</v>
      </c>
      <c r="G413" s="26">
        <v>190</v>
      </c>
      <c r="H413" s="26">
        <v>28.58</v>
      </c>
      <c r="I413" s="23">
        <v>161.41999999999999</v>
      </c>
      <c r="J413" s="14"/>
      <c r="K413" s="14" t="s">
        <v>45</v>
      </c>
      <c r="L413" s="14" t="s">
        <v>11</v>
      </c>
    </row>
    <row r="414" spans="1:12" ht="13.2" x14ac:dyDescent="0.25">
      <c r="A414" s="7" t="s">
        <v>979</v>
      </c>
      <c r="B414" s="14" t="s">
        <v>2116</v>
      </c>
      <c r="C414" s="22">
        <f>VLOOKUP(A414,Μητρώο!$A$2:$E$1187,5,FALSE)</f>
        <v>45468</v>
      </c>
      <c r="D414" s="14">
        <f>VLOOKUP(A414,Ποσότητα!$A$2:$J$1184,6,FALSE)</f>
        <v>3</v>
      </c>
      <c r="E414" s="5" t="s">
        <v>2496</v>
      </c>
      <c r="F414" s="14">
        <f>VLOOKUP(A414,Μητρώο!$A$2:$C$1187,3)</f>
        <v>10</v>
      </c>
      <c r="G414" s="26">
        <v>57</v>
      </c>
      <c r="H414" s="26">
        <v>8.57</v>
      </c>
      <c r="I414" s="23">
        <v>48.43</v>
      </c>
      <c r="J414" s="14"/>
      <c r="K414" s="14" t="s">
        <v>45</v>
      </c>
      <c r="L414" s="14" t="s">
        <v>11</v>
      </c>
    </row>
    <row r="415" spans="1:12" ht="13.2" x14ac:dyDescent="0.25">
      <c r="A415" s="7" t="s">
        <v>980</v>
      </c>
      <c r="B415" s="14" t="s">
        <v>2117</v>
      </c>
      <c r="C415" s="22">
        <f>VLOOKUP(A415,Μητρώο!$A$2:$E$1187,5,FALSE)</f>
        <v>45468</v>
      </c>
      <c r="D415" s="14">
        <f>VLOOKUP(A415,Ποσότητα!$A$2:$J$1184,6,FALSE)</f>
        <v>1</v>
      </c>
      <c r="E415" s="5" t="s">
        <v>2496</v>
      </c>
      <c r="F415" s="14">
        <f>VLOOKUP(A415,Μητρώο!$A$2:$C$1187,3)</f>
        <v>10</v>
      </c>
      <c r="G415" s="26">
        <v>10</v>
      </c>
      <c r="H415" s="26">
        <v>1.5</v>
      </c>
      <c r="I415" s="23">
        <v>8.5</v>
      </c>
      <c r="J415" s="14"/>
      <c r="K415" s="14" t="s">
        <v>45</v>
      </c>
      <c r="L415" s="14" t="s">
        <v>11</v>
      </c>
    </row>
    <row r="416" spans="1:12" ht="13.2" x14ac:dyDescent="0.25">
      <c r="A416" s="7" t="s">
        <v>981</v>
      </c>
      <c r="B416" s="14" t="s">
        <v>2118</v>
      </c>
      <c r="C416" s="22">
        <f>VLOOKUP(A416,Μητρώο!$A$2:$E$1187,5,FALSE)</f>
        <v>45468</v>
      </c>
      <c r="D416" s="14">
        <f>VLOOKUP(A416,Ποσότητα!$A$2:$J$1184,6,FALSE)</f>
        <v>1</v>
      </c>
      <c r="E416" s="5" t="s">
        <v>2496</v>
      </c>
      <c r="F416" s="14">
        <f>VLOOKUP(A416,Μητρώο!$A$2:$C$1187,3)</f>
        <v>10</v>
      </c>
      <c r="G416" s="26">
        <v>75</v>
      </c>
      <c r="H416" s="26">
        <v>11.28</v>
      </c>
      <c r="I416" s="23">
        <v>63.72</v>
      </c>
      <c r="J416" s="14"/>
      <c r="K416" s="14" t="s">
        <v>45</v>
      </c>
      <c r="L416" s="14" t="s">
        <v>11</v>
      </c>
    </row>
    <row r="417" spans="1:12" ht="13.2" x14ac:dyDescent="0.25">
      <c r="A417" s="7" t="s">
        <v>982</v>
      </c>
      <c r="B417" s="14" t="s">
        <v>2119</v>
      </c>
      <c r="C417" s="22">
        <f>VLOOKUP(A417,Μητρώο!$A$2:$E$1187,5,FALSE)</f>
        <v>45468</v>
      </c>
      <c r="D417" s="14">
        <f>VLOOKUP(A417,Ποσότητα!$A$2:$J$1184,6,FALSE)</f>
        <v>1</v>
      </c>
      <c r="E417" s="5" t="s">
        <v>2496</v>
      </c>
      <c r="F417" s="14">
        <f>VLOOKUP(A417,Μητρώο!$A$2:$C$1187,3)</f>
        <v>10</v>
      </c>
      <c r="G417" s="26">
        <v>390</v>
      </c>
      <c r="H417" s="26">
        <v>58.66</v>
      </c>
      <c r="I417" s="23">
        <v>331.34</v>
      </c>
      <c r="J417" s="14"/>
      <c r="K417" s="14" t="s">
        <v>45</v>
      </c>
      <c r="L417" s="14" t="s">
        <v>11</v>
      </c>
    </row>
    <row r="418" spans="1:12" ht="13.2" x14ac:dyDescent="0.25">
      <c r="A418" s="7" t="s">
        <v>983</v>
      </c>
      <c r="B418" s="14" t="s">
        <v>2120</v>
      </c>
      <c r="C418" s="22">
        <f>VLOOKUP(A418,Μητρώο!$A$2:$E$1187,5,FALSE)</f>
        <v>45468</v>
      </c>
      <c r="D418" s="14">
        <f>VLOOKUP(A418,Ποσότητα!$A$2:$J$1184,6,FALSE)</f>
        <v>2</v>
      </c>
      <c r="E418" s="5" t="s">
        <v>2496</v>
      </c>
      <c r="F418" s="14">
        <f>VLOOKUP(A418,Μητρώο!$A$2:$C$1187,3)</f>
        <v>10</v>
      </c>
      <c r="G418" s="26">
        <v>2420</v>
      </c>
      <c r="H418" s="26">
        <v>363.99</v>
      </c>
      <c r="I418" s="23">
        <v>2056.0100000000002</v>
      </c>
      <c r="J418" s="14"/>
      <c r="K418" s="14" t="s">
        <v>45</v>
      </c>
      <c r="L418" s="14" t="s">
        <v>11</v>
      </c>
    </row>
    <row r="419" spans="1:12" ht="13.2" x14ac:dyDescent="0.25">
      <c r="A419" s="7" t="s">
        <v>984</v>
      </c>
      <c r="B419" s="14" t="s">
        <v>2121</v>
      </c>
      <c r="C419" s="22">
        <f>VLOOKUP(A419,Μητρώο!$A$2:$E$1187,5,FALSE)</f>
        <v>45468</v>
      </c>
      <c r="D419" s="14">
        <f>VLOOKUP(A419,Ποσότητα!$A$2:$J$1184,6,FALSE)</f>
        <v>100</v>
      </c>
      <c r="E419" s="5" t="s">
        <v>2496</v>
      </c>
      <c r="F419" s="14">
        <f>VLOOKUP(A419,Μητρώο!$A$2:$C$1187,3)</f>
        <v>10</v>
      </c>
      <c r="G419" s="26">
        <v>50</v>
      </c>
      <c r="H419" s="26">
        <v>7.52</v>
      </c>
      <c r="I419" s="23">
        <v>42.48</v>
      </c>
      <c r="J419" s="14"/>
      <c r="K419" s="14" t="s">
        <v>45</v>
      </c>
      <c r="L419" s="14" t="s">
        <v>11</v>
      </c>
    </row>
    <row r="420" spans="1:12" ht="13.2" x14ac:dyDescent="0.25">
      <c r="A420" s="7" t="s">
        <v>985</v>
      </c>
      <c r="B420" s="14" t="s">
        <v>2122</v>
      </c>
      <c r="C420" s="22">
        <f>VLOOKUP(A420,Μητρώο!$A$2:$E$1187,5,FALSE)</f>
        <v>45468</v>
      </c>
      <c r="D420" s="14">
        <f>VLOOKUP(A420,Ποσότητα!$A$2:$J$1184,6,FALSE)</f>
        <v>1</v>
      </c>
      <c r="E420" s="5" t="s">
        <v>2496</v>
      </c>
      <c r="F420" s="14">
        <f>VLOOKUP(A420,Μητρώο!$A$2:$C$1187,3)</f>
        <v>10</v>
      </c>
      <c r="G420" s="26">
        <v>249</v>
      </c>
      <c r="H420" s="26">
        <v>37.450000000000003</v>
      </c>
      <c r="I420" s="23">
        <v>211.55</v>
      </c>
      <c r="J420" s="14"/>
      <c r="K420" s="14" t="s">
        <v>45</v>
      </c>
      <c r="L420" s="14" t="s">
        <v>11</v>
      </c>
    </row>
    <row r="421" spans="1:12" ht="13.2" x14ac:dyDescent="0.25">
      <c r="A421" s="7" t="s">
        <v>986</v>
      </c>
      <c r="B421" s="14" t="s">
        <v>2123</v>
      </c>
      <c r="C421" s="22">
        <f>VLOOKUP(A421,Μητρώο!$A$2:$E$1187,5,FALSE)</f>
        <v>45468</v>
      </c>
      <c r="D421" s="14">
        <f>VLOOKUP(A421,Ποσότητα!$A$2:$J$1184,6,FALSE)</f>
        <v>100</v>
      </c>
      <c r="E421" s="5" t="s">
        <v>2496</v>
      </c>
      <c r="F421" s="14">
        <f>VLOOKUP(A421,Μητρώο!$A$2:$C$1187,3)</f>
        <v>10</v>
      </c>
      <c r="G421" s="26">
        <v>50</v>
      </c>
      <c r="H421" s="26">
        <v>7.52</v>
      </c>
      <c r="I421" s="23">
        <v>42.48</v>
      </c>
      <c r="J421" s="14"/>
      <c r="K421" s="14" t="s">
        <v>45</v>
      </c>
      <c r="L421" s="14" t="s">
        <v>11</v>
      </c>
    </row>
    <row r="422" spans="1:12" ht="13.2" x14ac:dyDescent="0.25">
      <c r="A422" s="7" t="s">
        <v>987</v>
      </c>
      <c r="B422" s="14" t="s">
        <v>2124</v>
      </c>
      <c r="C422" s="22">
        <f>VLOOKUP(A422,Μητρώο!$A$2:$E$1187,5,FALSE)</f>
        <v>45468</v>
      </c>
      <c r="D422" s="14">
        <f>VLOOKUP(A422,Ποσότητα!$A$2:$J$1184,6,FALSE)</f>
        <v>8</v>
      </c>
      <c r="E422" s="5" t="s">
        <v>2496</v>
      </c>
      <c r="F422" s="14">
        <f>VLOOKUP(A422,Μητρώο!$A$2:$C$1187,3)</f>
        <v>10</v>
      </c>
      <c r="G422" s="26">
        <v>360</v>
      </c>
      <c r="H422" s="26">
        <v>54.15</v>
      </c>
      <c r="I422" s="23">
        <v>305.85000000000002</v>
      </c>
      <c r="J422" s="14"/>
      <c r="K422" s="14" t="s">
        <v>45</v>
      </c>
      <c r="L422" s="14" t="s">
        <v>11</v>
      </c>
    </row>
    <row r="423" spans="1:12" ht="13.2" x14ac:dyDescent="0.25">
      <c r="A423" s="7" t="s">
        <v>988</v>
      </c>
      <c r="B423" s="14" t="s">
        <v>2125</v>
      </c>
      <c r="C423" s="22">
        <f>VLOOKUP(A423,Μητρώο!$A$2:$E$1187,5,FALSE)</f>
        <v>45468</v>
      </c>
      <c r="D423" s="14">
        <f>VLOOKUP(A423,Ποσότητα!$A$2:$J$1184,6,FALSE)</f>
        <v>3</v>
      </c>
      <c r="E423" s="5" t="s">
        <v>2496</v>
      </c>
      <c r="F423" s="14">
        <f>VLOOKUP(A423,Μητρώο!$A$2:$C$1187,3)</f>
        <v>10</v>
      </c>
      <c r="G423" s="26">
        <v>177</v>
      </c>
      <c r="H423" s="26">
        <v>8.92</v>
      </c>
      <c r="I423" s="23">
        <v>168.08</v>
      </c>
      <c r="J423" s="14"/>
      <c r="K423" s="14" t="s">
        <v>45</v>
      </c>
      <c r="L423" s="14" t="s">
        <v>11</v>
      </c>
    </row>
    <row r="424" spans="1:12" ht="13.2" x14ac:dyDescent="0.25">
      <c r="A424" s="7" t="s">
        <v>989</v>
      </c>
      <c r="B424" s="14" t="s">
        <v>2126</v>
      </c>
      <c r="C424" s="22">
        <f>VLOOKUP(A424,Μητρώο!$A$2:$E$1187,5,FALSE)</f>
        <v>45468</v>
      </c>
      <c r="D424" s="14">
        <f>VLOOKUP(A424,Ποσότητα!$A$2:$J$1184,6,FALSE)</f>
        <v>1</v>
      </c>
      <c r="E424" s="5" t="s">
        <v>2496</v>
      </c>
      <c r="F424" s="14">
        <f>VLOOKUP(A424,Μητρώο!$A$2:$C$1187,3)</f>
        <v>10</v>
      </c>
      <c r="G424" s="26">
        <v>14</v>
      </c>
      <c r="H424" s="26">
        <v>0.71</v>
      </c>
      <c r="I424" s="23">
        <v>13.29</v>
      </c>
      <c r="J424" s="14"/>
      <c r="K424" s="14" t="s">
        <v>45</v>
      </c>
      <c r="L424" s="14" t="s">
        <v>11</v>
      </c>
    </row>
    <row r="425" spans="1:12" ht="13.2" x14ac:dyDescent="0.25">
      <c r="A425" s="7" t="s">
        <v>990</v>
      </c>
      <c r="B425" s="14" t="s">
        <v>2127</v>
      </c>
      <c r="C425" s="22">
        <f>VLOOKUP(A425,Μητρώο!$A$2:$E$1187,5,FALSE)</f>
        <v>45468</v>
      </c>
      <c r="D425" s="14">
        <f>VLOOKUP(A425,Ποσότητα!$A$2:$J$1184,6,FALSE)</f>
        <v>2</v>
      </c>
      <c r="E425" s="5" t="s">
        <v>2496</v>
      </c>
      <c r="F425" s="14">
        <f>VLOOKUP(A425,Μητρώο!$A$2:$C$1187,3)</f>
        <v>10</v>
      </c>
      <c r="G425" s="26">
        <v>28</v>
      </c>
      <c r="H425" s="26">
        <v>1.41</v>
      </c>
      <c r="I425" s="23">
        <v>26.59</v>
      </c>
      <c r="J425" s="14"/>
      <c r="K425" s="14" t="s">
        <v>45</v>
      </c>
      <c r="L425" s="14" t="s">
        <v>11</v>
      </c>
    </row>
    <row r="426" spans="1:12" ht="13.2" x14ac:dyDescent="0.25">
      <c r="A426" s="7" t="s">
        <v>991</v>
      </c>
      <c r="B426" s="14" t="s">
        <v>2128</v>
      </c>
      <c r="C426" s="22">
        <f>VLOOKUP(A426,Μητρώο!$A$2:$E$1187,5,FALSE)</f>
        <v>45468</v>
      </c>
      <c r="D426" s="14">
        <f>VLOOKUP(A426,Ποσότητα!$A$2:$J$1184,6,FALSE)</f>
        <v>1</v>
      </c>
      <c r="E426" s="5" t="s">
        <v>2496</v>
      </c>
      <c r="F426" s="14">
        <f>VLOOKUP(A426,Μητρώο!$A$2:$C$1187,3)</f>
        <v>10</v>
      </c>
      <c r="G426" s="26">
        <v>10</v>
      </c>
      <c r="H426" s="26">
        <v>0.5</v>
      </c>
      <c r="I426" s="23">
        <v>9.5</v>
      </c>
      <c r="J426" s="14"/>
      <c r="K426" s="14" t="s">
        <v>45</v>
      </c>
      <c r="L426" s="14" t="s">
        <v>11</v>
      </c>
    </row>
    <row r="427" spans="1:12" ht="13.2" x14ac:dyDescent="0.25">
      <c r="A427" s="7" t="s">
        <v>992</v>
      </c>
      <c r="B427" s="14" t="s">
        <v>2129</v>
      </c>
      <c r="C427" s="22">
        <f>VLOOKUP(A427,Μητρώο!$A$2:$E$1187,5,FALSE)</f>
        <v>45468</v>
      </c>
      <c r="D427" s="14">
        <f>VLOOKUP(A427,Ποσότητα!$A$2:$J$1184,6,FALSE)</f>
        <v>1</v>
      </c>
      <c r="E427" s="5" t="s">
        <v>2496</v>
      </c>
      <c r="F427" s="14">
        <f>VLOOKUP(A427,Μητρώο!$A$2:$C$1187,3)</f>
        <v>10</v>
      </c>
      <c r="G427" s="26">
        <v>13</v>
      </c>
      <c r="H427" s="26">
        <v>0.66</v>
      </c>
      <c r="I427" s="23">
        <v>12.34</v>
      </c>
      <c r="J427" s="14"/>
      <c r="K427" s="14" t="s">
        <v>45</v>
      </c>
      <c r="L427" s="14" t="s">
        <v>11</v>
      </c>
    </row>
    <row r="428" spans="1:12" ht="13.2" x14ac:dyDescent="0.25">
      <c r="A428" s="7" t="s">
        <v>993</v>
      </c>
      <c r="B428" s="14" t="s">
        <v>2130</v>
      </c>
      <c r="C428" s="22">
        <f>VLOOKUP(A428,Μητρώο!$A$2:$E$1187,5,FALSE)</f>
        <v>45468</v>
      </c>
      <c r="D428" s="14">
        <f>VLOOKUP(A428,Ποσότητα!$A$2:$J$1184,6,FALSE)</f>
        <v>1</v>
      </c>
      <c r="E428" s="5" t="s">
        <v>2496</v>
      </c>
      <c r="F428" s="14">
        <f>VLOOKUP(A428,Μητρώο!$A$2:$C$1187,3)</f>
        <v>10</v>
      </c>
      <c r="G428" s="26">
        <v>10</v>
      </c>
      <c r="H428" s="26">
        <v>0.5</v>
      </c>
      <c r="I428" s="23">
        <v>9.5</v>
      </c>
      <c r="J428" s="14"/>
      <c r="K428" s="14" t="s">
        <v>45</v>
      </c>
      <c r="L428" s="14" t="s">
        <v>11</v>
      </c>
    </row>
    <row r="429" spans="1:12" ht="13.2" x14ac:dyDescent="0.25">
      <c r="A429" s="7" t="s">
        <v>994</v>
      </c>
      <c r="B429" s="14" t="s">
        <v>2131</v>
      </c>
      <c r="C429" s="22">
        <f>VLOOKUP(A429,Μητρώο!$A$2:$E$1187,5,FALSE)</f>
        <v>45468</v>
      </c>
      <c r="D429" s="14">
        <f>VLOOKUP(A429,Ποσότητα!$A$2:$J$1184,6,FALSE)</f>
        <v>1</v>
      </c>
      <c r="E429" s="5" t="s">
        <v>2496</v>
      </c>
      <c r="F429" s="14">
        <f>VLOOKUP(A429,Μητρώο!$A$2:$C$1187,3)</f>
        <v>10</v>
      </c>
      <c r="G429" s="26">
        <v>14</v>
      </c>
      <c r="H429" s="26">
        <v>0.71</v>
      </c>
      <c r="I429" s="23">
        <v>13.29</v>
      </c>
      <c r="J429" s="14"/>
      <c r="K429" s="14" t="s">
        <v>45</v>
      </c>
      <c r="L429" s="14" t="s">
        <v>11</v>
      </c>
    </row>
    <row r="430" spans="1:12" ht="13.2" x14ac:dyDescent="0.25">
      <c r="A430" s="7" t="s">
        <v>995</v>
      </c>
      <c r="B430" s="14" t="s">
        <v>2132</v>
      </c>
      <c r="C430" s="22">
        <f>VLOOKUP(A430,Μητρώο!$A$2:$E$1187,5,FALSE)</f>
        <v>45468</v>
      </c>
      <c r="D430" s="14">
        <f>VLOOKUP(A430,Ποσότητα!$A$2:$J$1184,6,FALSE)</f>
        <v>25</v>
      </c>
      <c r="E430" s="5" t="s">
        <v>2496</v>
      </c>
      <c r="F430" s="14">
        <f>VLOOKUP(A430,Μητρώο!$A$2:$C$1187,3)</f>
        <v>10</v>
      </c>
      <c r="G430" s="26">
        <v>87.5</v>
      </c>
      <c r="H430" s="26">
        <v>4.41</v>
      </c>
      <c r="I430" s="23">
        <v>83.09</v>
      </c>
      <c r="J430" s="14"/>
      <c r="K430" s="14" t="s">
        <v>45</v>
      </c>
      <c r="L430" s="14" t="s">
        <v>11</v>
      </c>
    </row>
    <row r="431" spans="1:12" ht="13.2" x14ac:dyDescent="0.25">
      <c r="A431" s="7" t="s">
        <v>996</v>
      </c>
      <c r="B431" s="14" t="s">
        <v>2133</v>
      </c>
      <c r="C431" s="22">
        <f>VLOOKUP(A431,Μητρώο!$A$2:$E$1187,5,FALSE)</f>
        <v>45468</v>
      </c>
      <c r="D431" s="14">
        <f>VLOOKUP(A431,Ποσότητα!$A$2:$J$1184,6,FALSE)</f>
        <v>200</v>
      </c>
      <c r="E431" s="5" t="s">
        <v>2496</v>
      </c>
      <c r="F431" s="14">
        <f>VLOOKUP(A431,Μητρώο!$A$2:$C$1187,3)</f>
        <v>10</v>
      </c>
      <c r="G431" s="26">
        <v>70</v>
      </c>
      <c r="H431" s="26">
        <v>3.53</v>
      </c>
      <c r="I431" s="23">
        <v>66.47</v>
      </c>
      <c r="J431" s="14"/>
      <c r="K431" s="14" t="s">
        <v>45</v>
      </c>
      <c r="L431" s="14" t="s">
        <v>11</v>
      </c>
    </row>
    <row r="432" spans="1:12" ht="13.2" x14ac:dyDescent="0.25">
      <c r="A432" s="7" t="s">
        <v>997</v>
      </c>
      <c r="B432" s="14" t="s">
        <v>2134</v>
      </c>
      <c r="C432" s="22">
        <f>VLOOKUP(A432,Μητρώο!$A$2:$E$1187,5,FALSE)</f>
        <v>45468</v>
      </c>
      <c r="D432" s="14">
        <f>VLOOKUP(A432,Ποσότητα!$A$2:$J$1184,6,FALSE)</f>
        <v>1</v>
      </c>
      <c r="E432" s="5" t="s">
        <v>2496</v>
      </c>
      <c r="F432" s="14">
        <f>VLOOKUP(A432,Μητρώο!$A$2:$C$1187,3)</f>
        <v>10</v>
      </c>
      <c r="G432" s="26">
        <v>795</v>
      </c>
      <c r="H432" s="26">
        <v>40.08</v>
      </c>
      <c r="I432" s="23">
        <v>754.92</v>
      </c>
      <c r="J432" s="14"/>
      <c r="K432" s="14" t="s">
        <v>45</v>
      </c>
      <c r="L432" s="14" t="s">
        <v>11</v>
      </c>
    </row>
    <row r="433" spans="1:12" ht="13.2" x14ac:dyDescent="0.25">
      <c r="A433" s="7" t="s">
        <v>998</v>
      </c>
      <c r="B433" s="14" t="s">
        <v>2135</v>
      </c>
      <c r="C433" s="22">
        <f>VLOOKUP(A433,Μητρώο!$A$2:$E$1187,5,FALSE)</f>
        <v>45468</v>
      </c>
      <c r="D433" s="14">
        <f>VLOOKUP(A433,Ποσότητα!$A$2:$J$1184,6,FALSE)</f>
        <v>2</v>
      </c>
      <c r="E433" s="5" t="s">
        <v>2496</v>
      </c>
      <c r="F433" s="14">
        <f>VLOOKUP(A433,Μητρώο!$A$2:$C$1187,3)</f>
        <v>10</v>
      </c>
      <c r="G433" s="26">
        <v>37.799999999999997</v>
      </c>
      <c r="H433" s="26">
        <v>1.91</v>
      </c>
      <c r="I433" s="23">
        <v>35.89</v>
      </c>
      <c r="J433" s="14"/>
      <c r="K433" s="14" t="s">
        <v>45</v>
      </c>
      <c r="L433" s="14" t="s">
        <v>11</v>
      </c>
    </row>
    <row r="434" spans="1:12" ht="13.2" x14ac:dyDescent="0.25">
      <c r="A434" s="7" t="s">
        <v>999</v>
      </c>
      <c r="B434" s="14" t="s">
        <v>2136</v>
      </c>
      <c r="C434" s="22">
        <f>VLOOKUP(A434,Μητρώο!$A$2:$E$1187,5,FALSE)</f>
        <v>45468</v>
      </c>
      <c r="D434" s="14">
        <f>VLOOKUP(A434,Ποσότητα!$A$2:$J$1184,6,FALSE)</f>
        <v>2</v>
      </c>
      <c r="E434" s="5" t="s">
        <v>2496</v>
      </c>
      <c r="F434" s="14">
        <f>VLOOKUP(A434,Μητρώο!$A$2:$C$1187,3)</f>
        <v>10</v>
      </c>
      <c r="G434" s="26">
        <v>23</v>
      </c>
      <c r="H434" s="26">
        <v>1.1599999999999999</v>
      </c>
      <c r="I434" s="23">
        <v>21.84</v>
      </c>
      <c r="J434" s="14"/>
      <c r="K434" s="14" t="s">
        <v>45</v>
      </c>
      <c r="L434" s="14" t="s">
        <v>11</v>
      </c>
    </row>
    <row r="435" spans="1:12" ht="13.2" x14ac:dyDescent="0.25">
      <c r="A435" s="7" t="s">
        <v>1000</v>
      </c>
      <c r="B435" s="14" t="s">
        <v>2137</v>
      </c>
      <c r="C435" s="22">
        <f>VLOOKUP(A435,Μητρώο!$A$2:$E$1187,5,FALSE)</f>
        <v>45468</v>
      </c>
      <c r="D435" s="14">
        <f>VLOOKUP(A435,Ποσότητα!$A$2:$J$1184,6,FALSE)</f>
        <v>2</v>
      </c>
      <c r="E435" s="5" t="s">
        <v>2496</v>
      </c>
      <c r="F435" s="14">
        <f>VLOOKUP(A435,Μητρώο!$A$2:$C$1187,3)</f>
        <v>10</v>
      </c>
      <c r="G435" s="26">
        <v>17.600000000000001</v>
      </c>
      <c r="H435" s="26">
        <v>0.89</v>
      </c>
      <c r="I435" s="23">
        <v>16.71</v>
      </c>
      <c r="J435" s="14"/>
      <c r="K435" s="14" t="s">
        <v>45</v>
      </c>
      <c r="L435" s="14" t="s">
        <v>11</v>
      </c>
    </row>
    <row r="436" spans="1:12" ht="13.2" x14ac:dyDescent="0.25">
      <c r="A436" s="7" t="s">
        <v>1001</v>
      </c>
      <c r="B436" s="14" t="s">
        <v>2138</v>
      </c>
      <c r="C436" s="22">
        <f>VLOOKUP(A436,Μητρώο!$A$2:$E$1187,5,FALSE)</f>
        <v>45468</v>
      </c>
      <c r="D436" s="14">
        <f>VLOOKUP(A436,Ποσότητα!$A$2:$J$1184,6,FALSE)</f>
        <v>2</v>
      </c>
      <c r="E436" s="5" t="s">
        <v>2496</v>
      </c>
      <c r="F436" s="14">
        <f>VLOOKUP(A436,Μητρώο!$A$2:$C$1187,3)</f>
        <v>10</v>
      </c>
      <c r="G436" s="26">
        <v>8</v>
      </c>
      <c r="H436" s="26">
        <v>0.4</v>
      </c>
      <c r="I436" s="23">
        <v>7.6</v>
      </c>
      <c r="J436" s="14"/>
      <c r="K436" s="14" t="s">
        <v>45</v>
      </c>
      <c r="L436" s="14" t="s">
        <v>11</v>
      </c>
    </row>
    <row r="437" spans="1:12" ht="13.2" x14ac:dyDescent="0.25">
      <c r="A437" s="7" t="s">
        <v>1002</v>
      </c>
      <c r="B437" s="14" t="s">
        <v>2139</v>
      </c>
      <c r="C437" s="22">
        <f>VLOOKUP(A437,Μητρώο!$A$2:$E$1187,5,FALSE)</f>
        <v>45468</v>
      </c>
      <c r="D437" s="14">
        <f>VLOOKUP(A437,Ποσότητα!$A$2:$J$1184,6,FALSE)</f>
        <v>3</v>
      </c>
      <c r="E437" s="5" t="s">
        <v>2496</v>
      </c>
      <c r="F437" s="14">
        <f>VLOOKUP(A437,Μητρώο!$A$2:$C$1187,3)</f>
        <v>10</v>
      </c>
      <c r="G437" s="26">
        <v>5.0999999999999996</v>
      </c>
      <c r="H437" s="26">
        <v>0.77</v>
      </c>
      <c r="I437" s="23">
        <v>4.33</v>
      </c>
      <c r="J437" s="14"/>
      <c r="K437" s="14" t="s">
        <v>45</v>
      </c>
      <c r="L437" s="14" t="s">
        <v>11</v>
      </c>
    </row>
    <row r="438" spans="1:12" ht="13.2" x14ac:dyDescent="0.25">
      <c r="A438" s="7" t="s">
        <v>1003</v>
      </c>
      <c r="B438" s="14" t="s">
        <v>2140</v>
      </c>
      <c r="C438" s="22">
        <f>VLOOKUP(A438,Μητρώο!$A$2:$E$1187,5,FALSE)</f>
        <v>45468</v>
      </c>
      <c r="D438" s="14">
        <f>VLOOKUP(A438,Ποσότητα!$A$2:$J$1184,6,FALSE)</f>
        <v>2</v>
      </c>
      <c r="E438" s="5" t="s">
        <v>2496</v>
      </c>
      <c r="F438" s="14">
        <f>VLOOKUP(A438,Μητρώο!$A$2:$C$1187,3)</f>
        <v>10</v>
      </c>
      <c r="G438" s="26">
        <v>19.53</v>
      </c>
      <c r="H438" s="26">
        <v>2.93</v>
      </c>
      <c r="I438" s="23">
        <v>16.600000000000001</v>
      </c>
      <c r="J438" s="14"/>
      <c r="K438" s="14" t="s">
        <v>45</v>
      </c>
      <c r="L438" s="14" t="s">
        <v>11</v>
      </c>
    </row>
    <row r="439" spans="1:12" ht="13.2" x14ac:dyDescent="0.25">
      <c r="A439" s="7" t="s">
        <v>1004</v>
      </c>
      <c r="B439" s="14" t="s">
        <v>2141</v>
      </c>
      <c r="C439" s="22">
        <f>VLOOKUP(A439,Μητρώο!$A$2:$E$1187,5,FALSE)</f>
        <v>45468</v>
      </c>
      <c r="D439" s="14">
        <f>VLOOKUP(A439,Ποσότητα!$A$2:$J$1184,6,FALSE)</f>
        <v>1</v>
      </c>
      <c r="E439" s="5" t="s">
        <v>2496</v>
      </c>
      <c r="F439" s="14">
        <f>VLOOKUP(A439,Μητρώο!$A$2:$C$1187,3)</f>
        <v>10</v>
      </c>
      <c r="G439" s="26">
        <v>6.3</v>
      </c>
      <c r="H439" s="26">
        <v>0.95</v>
      </c>
      <c r="I439" s="23">
        <v>5.35</v>
      </c>
      <c r="J439" s="14"/>
      <c r="K439" s="14" t="s">
        <v>45</v>
      </c>
      <c r="L439" s="14" t="s">
        <v>11</v>
      </c>
    </row>
    <row r="440" spans="1:12" ht="13.2" x14ac:dyDescent="0.25">
      <c r="A440" s="7" t="s">
        <v>1005</v>
      </c>
      <c r="B440" s="14" t="s">
        <v>2142</v>
      </c>
      <c r="C440" s="22">
        <f>VLOOKUP(A440,Μητρώο!$A$2:$E$1187,5,FALSE)</f>
        <v>45468</v>
      </c>
      <c r="D440" s="14">
        <f>VLOOKUP(A440,Ποσότητα!$A$2:$J$1184,6,FALSE)</f>
        <v>3</v>
      </c>
      <c r="E440" s="5" t="s">
        <v>2496</v>
      </c>
      <c r="F440" s="14">
        <f>VLOOKUP(A440,Μητρώο!$A$2:$C$1187,3)</f>
        <v>10</v>
      </c>
      <c r="G440" s="26">
        <v>63.98</v>
      </c>
      <c r="H440" s="26">
        <v>9.6300000000000008</v>
      </c>
      <c r="I440" s="23">
        <v>54.35</v>
      </c>
      <c r="J440" s="14"/>
      <c r="K440" s="14" t="s">
        <v>45</v>
      </c>
      <c r="L440" s="14" t="s">
        <v>11</v>
      </c>
    </row>
    <row r="441" spans="1:12" ht="13.2" x14ac:dyDescent="0.25">
      <c r="A441" s="7" t="s">
        <v>1006</v>
      </c>
      <c r="B441" s="14" t="s">
        <v>2143</v>
      </c>
      <c r="C441" s="22">
        <f>VLOOKUP(A441,Μητρώο!$A$2:$E$1187,5,FALSE)</f>
        <v>45468</v>
      </c>
      <c r="D441" s="14">
        <f>VLOOKUP(A441,Ποσότητα!$A$2:$J$1184,6,FALSE)</f>
        <v>4</v>
      </c>
      <c r="E441" s="5" t="s">
        <v>2496</v>
      </c>
      <c r="F441" s="14">
        <f>VLOOKUP(A441,Μητρώο!$A$2:$C$1187,3)</f>
        <v>10</v>
      </c>
      <c r="G441" s="26">
        <v>110.88</v>
      </c>
      <c r="H441" s="26">
        <v>16.68</v>
      </c>
      <c r="I441" s="23">
        <v>94.2</v>
      </c>
      <c r="J441" s="14"/>
      <c r="K441" s="14" t="s">
        <v>45</v>
      </c>
      <c r="L441" s="14" t="s">
        <v>11</v>
      </c>
    </row>
    <row r="442" spans="1:12" ht="13.2" x14ac:dyDescent="0.25">
      <c r="A442" s="7" t="s">
        <v>1007</v>
      </c>
      <c r="B442" s="14" t="s">
        <v>2144</v>
      </c>
      <c r="C442" s="22">
        <f>VLOOKUP(A442,Μητρώο!$A$2:$E$1187,5,FALSE)</f>
        <v>45468</v>
      </c>
      <c r="D442" s="14">
        <f>VLOOKUP(A442,Ποσότητα!$A$2:$J$1184,6,FALSE)</f>
        <v>7</v>
      </c>
      <c r="E442" s="5" t="s">
        <v>2496</v>
      </c>
      <c r="F442" s="14">
        <f>VLOOKUP(A442,Μητρώο!$A$2:$C$1187,3)</f>
        <v>10</v>
      </c>
      <c r="G442" s="26">
        <v>93.68</v>
      </c>
      <c r="H442" s="26">
        <v>14.09</v>
      </c>
      <c r="I442" s="23">
        <v>79.59</v>
      </c>
      <c r="J442" s="14"/>
      <c r="K442" s="14" t="s">
        <v>45</v>
      </c>
      <c r="L442" s="14" t="s">
        <v>11</v>
      </c>
    </row>
    <row r="443" spans="1:12" ht="13.2" x14ac:dyDescent="0.25">
      <c r="A443" s="7" t="s">
        <v>1008</v>
      </c>
      <c r="B443" s="14" t="s">
        <v>2145</v>
      </c>
      <c r="C443" s="22">
        <f>VLOOKUP(A443,Μητρώο!$A$2:$E$1187,5,FALSE)</f>
        <v>45468</v>
      </c>
      <c r="D443" s="14">
        <f>VLOOKUP(A443,Ποσότητα!$A$2:$J$1184,6,FALSE)</f>
        <v>1</v>
      </c>
      <c r="E443" s="5" t="s">
        <v>2496</v>
      </c>
      <c r="F443" s="14">
        <f>VLOOKUP(A443,Μητρώο!$A$2:$C$1187,3)</f>
        <v>10</v>
      </c>
      <c r="G443" s="26">
        <v>1.89</v>
      </c>
      <c r="H443" s="26">
        <v>0.1</v>
      </c>
      <c r="I443" s="23">
        <v>1.79</v>
      </c>
      <c r="J443" s="14"/>
      <c r="K443" s="14" t="s">
        <v>45</v>
      </c>
      <c r="L443" s="14" t="s">
        <v>11</v>
      </c>
    </row>
    <row r="444" spans="1:12" ht="13.2" x14ac:dyDescent="0.25">
      <c r="A444" s="7" t="s">
        <v>1009</v>
      </c>
      <c r="B444" s="14" t="s">
        <v>2146</v>
      </c>
      <c r="C444" s="22">
        <f>VLOOKUP(A444,Μητρώο!$A$2:$E$1187,5,FALSE)</f>
        <v>45468</v>
      </c>
      <c r="D444" s="14">
        <f>VLOOKUP(A444,Ποσότητα!$A$2:$J$1184,6,FALSE)</f>
        <v>1</v>
      </c>
      <c r="E444" s="5" t="s">
        <v>2496</v>
      </c>
      <c r="F444" s="14">
        <f>VLOOKUP(A444,Μητρώο!$A$2:$C$1187,3)</f>
        <v>10</v>
      </c>
      <c r="G444" s="26">
        <v>235.2</v>
      </c>
      <c r="H444" s="26">
        <v>11.86</v>
      </c>
      <c r="I444" s="23">
        <v>223.34</v>
      </c>
      <c r="J444" s="14"/>
      <c r="K444" s="14" t="s">
        <v>45</v>
      </c>
      <c r="L444" s="14" t="s">
        <v>11</v>
      </c>
    </row>
    <row r="445" spans="1:12" ht="13.2" x14ac:dyDescent="0.25">
      <c r="A445" s="7" t="s">
        <v>1010</v>
      </c>
      <c r="B445" s="14" t="s">
        <v>2147</v>
      </c>
      <c r="C445" s="22">
        <f>VLOOKUP(A445,Μητρώο!$A$2:$E$1187,5,FALSE)</f>
        <v>45468</v>
      </c>
      <c r="D445" s="14">
        <f>VLOOKUP(A445,Ποσότητα!$A$2:$J$1184,6,FALSE)</f>
        <v>1</v>
      </c>
      <c r="E445" s="5" t="s">
        <v>2496</v>
      </c>
      <c r="F445" s="14">
        <f>VLOOKUP(A445,Μητρώο!$A$2:$C$1187,3)</f>
        <v>10</v>
      </c>
      <c r="G445" s="26">
        <v>96</v>
      </c>
      <c r="H445" s="26">
        <v>4.84</v>
      </c>
      <c r="I445" s="23">
        <v>91.16</v>
      </c>
      <c r="J445" s="14"/>
      <c r="K445" s="14" t="s">
        <v>45</v>
      </c>
      <c r="L445" s="14" t="s">
        <v>11</v>
      </c>
    </row>
    <row r="446" spans="1:12" ht="13.2" x14ac:dyDescent="0.25">
      <c r="A446" s="7" t="s">
        <v>1011</v>
      </c>
      <c r="B446" s="14" t="s">
        <v>2148</v>
      </c>
      <c r="C446" s="22">
        <f>VLOOKUP(A446,Μητρώο!$A$2:$E$1187,5,FALSE)</f>
        <v>45468</v>
      </c>
      <c r="D446" s="14">
        <f>VLOOKUP(A446,Ποσότητα!$A$2:$J$1184,6,FALSE)</f>
        <v>5</v>
      </c>
      <c r="E446" s="5" t="s">
        <v>2496</v>
      </c>
      <c r="F446" s="14">
        <f>VLOOKUP(A446,Μητρώο!$A$2:$C$1187,3)</f>
        <v>10</v>
      </c>
      <c r="G446" s="26">
        <v>12.15</v>
      </c>
      <c r="H446" s="26">
        <v>0.61</v>
      </c>
      <c r="I446" s="23">
        <v>11.54</v>
      </c>
      <c r="J446" s="14"/>
      <c r="K446" s="14" t="s">
        <v>45</v>
      </c>
      <c r="L446" s="14" t="s">
        <v>11</v>
      </c>
    </row>
    <row r="447" spans="1:12" ht="13.2" x14ac:dyDescent="0.25">
      <c r="A447" s="7" t="s">
        <v>1012</v>
      </c>
      <c r="B447" s="14" t="s">
        <v>2149</v>
      </c>
      <c r="C447" s="22">
        <f>VLOOKUP(A447,Μητρώο!$A$2:$E$1187,5,FALSE)</f>
        <v>45468</v>
      </c>
      <c r="D447" s="14">
        <f>VLOOKUP(A447,Ποσότητα!$A$2:$J$1184,6,FALSE)</f>
        <v>1</v>
      </c>
      <c r="E447" s="5" t="s">
        <v>2496</v>
      </c>
      <c r="F447" s="14">
        <f>VLOOKUP(A447,Μητρώο!$A$2:$C$1187,3)</f>
        <v>10</v>
      </c>
      <c r="G447" s="26">
        <v>39.9</v>
      </c>
      <c r="H447" s="26">
        <v>2.0099999999999998</v>
      </c>
      <c r="I447" s="23">
        <v>37.89</v>
      </c>
      <c r="J447" s="14"/>
      <c r="K447" s="14" t="s">
        <v>45</v>
      </c>
      <c r="L447" s="14" t="s">
        <v>11</v>
      </c>
    </row>
    <row r="448" spans="1:12" ht="13.2" x14ac:dyDescent="0.25">
      <c r="A448" s="7" t="s">
        <v>1013</v>
      </c>
      <c r="B448" s="14" t="s">
        <v>2150</v>
      </c>
      <c r="C448" s="22">
        <f>VLOOKUP(A448,Μητρώο!$A$2:$E$1187,5,FALSE)</f>
        <v>45468</v>
      </c>
      <c r="D448" s="14">
        <f>VLOOKUP(A448,Ποσότητα!$A$2:$J$1184,6,FALSE)</f>
        <v>1</v>
      </c>
      <c r="E448" s="5" t="s">
        <v>2496</v>
      </c>
      <c r="F448" s="14">
        <f>VLOOKUP(A448,Μητρώο!$A$2:$C$1187,3)</f>
        <v>10</v>
      </c>
      <c r="G448" s="26">
        <v>15.86</v>
      </c>
      <c r="H448" s="26">
        <v>0.8</v>
      </c>
      <c r="I448" s="23">
        <v>15.06</v>
      </c>
      <c r="J448" s="14"/>
      <c r="K448" s="14" t="s">
        <v>45</v>
      </c>
      <c r="L448" s="14" t="s">
        <v>11</v>
      </c>
    </row>
    <row r="449" spans="1:12" ht="13.2" x14ac:dyDescent="0.25">
      <c r="A449" s="7" t="s">
        <v>1014</v>
      </c>
      <c r="B449" s="14" t="s">
        <v>2151</v>
      </c>
      <c r="C449" s="22">
        <f>VLOOKUP(A449,Μητρώο!$A$2:$E$1187,5,FALSE)</f>
        <v>45468</v>
      </c>
      <c r="D449" s="14">
        <f>VLOOKUP(A449,Ποσότητα!$A$2:$J$1184,6,FALSE)</f>
        <v>4</v>
      </c>
      <c r="E449" s="5" t="s">
        <v>2496</v>
      </c>
      <c r="F449" s="14">
        <f>VLOOKUP(A449,Μητρώο!$A$2:$C$1187,3)</f>
        <v>10</v>
      </c>
      <c r="G449" s="26">
        <v>37.229999999999997</v>
      </c>
      <c r="H449" s="26">
        <v>1.88</v>
      </c>
      <c r="I449" s="23">
        <v>35.35</v>
      </c>
      <c r="J449" s="14"/>
      <c r="K449" s="14" t="s">
        <v>45</v>
      </c>
      <c r="L449" s="14" t="s">
        <v>11</v>
      </c>
    </row>
    <row r="450" spans="1:12" ht="13.2" x14ac:dyDescent="0.25">
      <c r="A450" s="7" t="s">
        <v>1015</v>
      </c>
      <c r="B450" s="14" t="s">
        <v>2152</v>
      </c>
      <c r="C450" s="22">
        <f>VLOOKUP(A450,Μητρώο!$A$2:$E$1187,5,FALSE)</f>
        <v>45468</v>
      </c>
      <c r="D450" s="14">
        <f>VLOOKUP(A450,Ποσότητα!$A$2:$J$1184,6,FALSE)</f>
        <v>3</v>
      </c>
      <c r="E450" s="5" t="s">
        <v>2496</v>
      </c>
      <c r="F450" s="14">
        <f>VLOOKUP(A450,Μητρώο!$A$2:$C$1187,3)</f>
        <v>10</v>
      </c>
      <c r="G450" s="26">
        <v>39.42</v>
      </c>
      <c r="H450" s="26">
        <v>5.93</v>
      </c>
      <c r="I450" s="23">
        <v>33.49</v>
      </c>
      <c r="J450" s="14"/>
      <c r="K450" s="14" t="s">
        <v>45</v>
      </c>
      <c r="L450" s="14" t="s">
        <v>11</v>
      </c>
    </row>
    <row r="451" spans="1:12" ht="13.2" x14ac:dyDescent="0.25">
      <c r="A451" s="7" t="s">
        <v>1016</v>
      </c>
      <c r="B451" s="14" t="s">
        <v>2153</v>
      </c>
      <c r="C451" s="22">
        <f>VLOOKUP(A451,Μητρώο!$A$2:$E$1187,5,FALSE)</f>
        <v>45468</v>
      </c>
      <c r="D451" s="14">
        <f>VLOOKUP(A451,Ποσότητα!$A$2:$J$1184,6,FALSE)</f>
        <v>1</v>
      </c>
      <c r="E451" s="5" t="s">
        <v>2496</v>
      </c>
      <c r="F451" s="14">
        <f>VLOOKUP(A451,Μητρώο!$A$2:$C$1187,3)</f>
        <v>10</v>
      </c>
      <c r="G451" s="26">
        <v>15.12</v>
      </c>
      <c r="H451" s="26">
        <v>0.76</v>
      </c>
      <c r="I451" s="23">
        <v>14.36</v>
      </c>
      <c r="J451" s="14"/>
      <c r="K451" s="14" t="s">
        <v>45</v>
      </c>
      <c r="L451" s="14" t="s">
        <v>11</v>
      </c>
    </row>
    <row r="452" spans="1:12" ht="13.2" x14ac:dyDescent="0.25">
      <c r="A452" s="7" t="s">
        <v>1017</v>
      </c>
      <c r="B452" s="14" t="s">
        <v>2154</v>
      </c>
      <c r="C452" s="22">
        <f>VLOOKUP(A452,Μητρώο!$A$2:$E$1187,5,FALSE)</f>
        <v>45468</v>
      </c>
      <c r="D452" s="14">
        <f>VLOOKUP(A452,Ποσότητα!$A$2:$J$1184,6,FALSE)</f>
        <v>6</v>
      </c>
      <c r="E452" s="5" t="s">
        <v>2496</v>
      </c>
      <c r="F452" s="14">
        <f>VLOOKUP(A452,Μητρώο!$A$2:$C$1187,3)</f>
        <v>10</v>
      </c>
      <c r="G452" s="26">
        <v>43.2</v>
      </c>
      <c r="H452" s="26">
        <v>2.1800000000000002</v>
      </c>
      <c r="I452" s="23">
        <v>41.02</v>
      </c>
      <c r="J452" s="14"/>
      <c r="K452" s="14" t="s">
        <v>45</v>
      </c>
      <c r="L452" s="14" t="s">
        <v>11</v>
      </c>
    </row>
    <row r="453" spans="1:12" ht="13.2" x14ac:dyDescent="0.25">
      <c r="A453" s="7" t="s">
        <v>1018</v>
      </c>
      <c r="B453" s="14" t="s">
        <v>2155</v>
      </c>
      <c r="C453" s="22">
        <f>VLOOKUP(A453,Μητρώο!$A$2:$E$1187,5,FALSE)</f>
        <v>45468</v>
      </c>
      <c r="D453" s="14">
        <f>VLOOKUP(A453,Ποσότητα!$A$2:$J$1184,6,FALSE)</f>
        <v>4</v>
      </c>
      <c r="E453" s="5" t="s">
        <v>2496</v>
      </c>
      <c r="F453" s="14">
        <f>VLOOKUP(A453,Μητρώο!$A$2:$C$1187,3)</f>
        <v>10</v>
      </c>
      <c r="G453" s="26">
        <v>55.44</v>
      </c>
      <c r="H453" s="26">
        <v>2.79</v>
      </c>
      <c r="I453" s="23">
        <v>52.65</v>
      </c>
      <c r="J453" s="14"/>
      <c r="K453" s="14" t="s">
        <v>45</v>
      </c>
      <c r="L453" s="14" t="s">
        <v>11</v>
      </c>
    </row>
    <row r="454" spans="1:12" ht="13.2" x14ac:dyDescent="0.25">
      <c r="A454" s="7" t="s">
        <v>1019</v>
      </c>
      <c r="B454" s="14" t="s">
        <v>2156</v>
      </c>
      <c r="C454" s="22">
        <f>VLOOKUP(A454,Μητρώο!$A$2:$E$1187,5,FALSE)</f>
        <v>45468</v>
      </c>
      <c r="D454" s="14">
        <f>VLOOKUP(A454,Ποσότητα!$A$2:$J$1184,6,FALSE)</f>
        <v>2</v>
      </c>
      <c r="E454" s="5" t="s">
        <v>2496</v>
      </c>
      <c r="F454" s="14">
        <f>VLOOKUP(A454,Μητρώο!$A$2:$C$1187,3)</f>
        <v>10</v>
      </c>
      <c r="G454" s="26">
        <v>25.92</v>
      </c>
      <c r="H454" s="26">
        <v>1.31</v>
      </c>
      <c r="I454" s="23">
        <v>24.61</v>
      </c>
      <c r="J454" s="14"/>
      <c r="K454" s="14" t="s">
        <v>45</v>
      </c>
      <c r="L454" s="14" t="s">
        <v>11</v>
      </c>
    </row>
    <row r="455" spans="1:12" ht="13.2" x14ac:dyDescent="0.25">
      <c r="A455" s="7" t="s">
        <v>1020</v>
      </c>
      <c r="B455" s="14" t="s">
        <v>2157</v>
      </c>
      <c r="C455" s="22">
        <f>VLOOKUP(A455,Μητρώο!$A$2:$E$1187,5,FALSE)</f>
        <v>45468</v>
      </c>
      <c r="D455" s="14">
        <f>VLOOKUP(A455,Ποσότητα!$A$2:$J$1184,6,FALSE)</f>
        <v>1</v>
      </c>
      <c r="E455" s="5" t="s">
        <v>2496</v>
      </c>
      <c r="F455" s="14">
        <f>VLOOKUP(A455,Μητρώο!$A$2:$C$1187,3)</f>
        <v>10</v>
      </c>
      <c r="G455" s="26">
        <v>19.670000000000002</v>
      </c>
      <c r="H455" s="26">
        <v>0.99</v>
      </c>
      <c r="I455" s="23">
        <v>18.68</v>
      </c>
      <c r="J455" s="14"/>
      <c r="K455" s="14" t="s">
        <v>45</v>
      </c>
      <c r="L455" s="14" t="s">
        <v>11</v>
      </c>
    </row>
    <row r="456" spans="1:12" ht="13.2" x14ac:dyDescent="0.25">
      <c r="A456" s="7" t="s">
        <v>1021</v>
      </c>
      <c r="B456" s="14" t="s">
        <v>2158</v>
      </c>
      <c r="C456" s="22">
        <f>VLOOKUP(A456,Μητρώο!$A$2:$E$1187,5,FALSE)</f>
        <v>45468</v>
      </c>
      <c r="D456" s="14">
        <f>VLOOKUP(A456,Ποσότητα!$A$2:$J$1184,6,FALSE)</f>
        <v>6</v>
      </c>
      <c r="E456" s="5" t="s">
        <v>2496</v>
      </c>
      <c r="F456" s="14">
        <f>VLOOKUP(A456,Μητρώο!$A$2:$C$1187,3)</f>
        <v>10</v>
      </c>
      <c r="G456" s="26">
        <v>241.74</v>
      </c>
      <c r="H456" s="26">
        <v>12.19</v>
      </c>
      <c r="I456" s="23">
        <v>229.55</v>
      </c>
      <c r="J456" s="14"/>
      <c r="K456" s="14" t="s">
        <v>45</v>
      </c>
      <c r="L456" s="14" t="s">
        <v>11</v>
      </c>
    </row>
    <row r="457" spans="1:12" ht="13.2" x14ac:dyDescent="0.25">
      <c r="A457" s="7" t="s">
        <v>1022</v>
      </c>
      <c r="B457" s="14" t="s">
        <v>2159</v>
      </c>
      <c r="C457" s="22">
        <f>VLOOKUP(A457,Μητρώο!$A$2:$E$1187,5,FALSE)</f>
        <v>45468</v>
      </c>
      <c r="D457" s="14">
        <f>VLOOKUP(A457,Ποσότητα!$A$2:$J$1184,6,FALSE)</f>
        <v>1</v>
      </c>
      <c r="E457" s="5" t="s">
        <v>2496</v>
      </c>
      <c r="F457" s="14">
        <f>VLOOKUP(A457,Μητρώο!$A$2:$C$1187,3)</f>
        <v>10</v>
      </c>
      <c r="G457" s="26">
        <v>5500</v>
      </c>
      <c r="H457" s="26">
        <v>827.26</v>
      </c>
      <c r="I457" s="23">
        <v>4672.74</v>
      </c>
      <c r="J457" s="14"/>
      <c r="K457" s="14" t="s">
        <v>45</v>
      </c>
      <c r="L457" s="14" t="s">
        <v>11</v>
      </c>
    </row>
    <row r="458" spans="1:12" ht="13.2" x14ac:dyDescent="0.25">
      <c r="A458" s="7" t="s">
        <v>1023</v>
      </c>
      <c r="B458" s="14" t="s">
        <v>2160</v>
      </c>
      <c r="C458" s="22">
        <f>VLOOKUP(A458,Μητρώο!$A$2:$E$1187,5,FALSE)</f>
        <v>45468</v>
      </c>
      <c r="D458" s="14">
        <f>VLOOKUP(A458,Ποσότητα!$A$2:$J$1184,6,FALSE)</f>
        <v>1</v>
      </c>
      <c r="E458" s="5" t="s">
        <v>2496</v>
      </c>
      <c r="F458" s="14">
        <f>VLOOKUP(A458,Μητρώο!$A$2:$C$1187,3)</f>
        <v>10</v>
      </c>
      <c r="G458" s="26">
        <v>2150</v>
      </c>
      <c r="H458" s="26">
        <v>323.38</v>
      </c>
      <c r="I458" s="23">
        <v>1826.62</v>
      </c>
      <c r="J458" s="14"/>
      <c r="K458" s="14" t="s">
        <v>45</v>
      </c>
      <c r="L458" s="14" t="s">
        <v>11</v>
      </c>
    </row>
    <row r="459" spans="1:12" ht="13.2" x14ac:dyDescent="0.25">
      <c r="A459" s="7" t="s">
        <v>1024</v>
      </c>
      <c r="B459" s="14" t="s">
        <v>2161</v>
      </c>
      <c r="C459" s="22">
        <f>VLOOKUP(A459,Μητρώο!$A$2:$E$1187,5,FALSE)</f>
        <v>45468</v>
      </c>
      <c r="D459" s="14">
        <f>VLOOKUP(A459,Ποσότητα!$A$2:$J$1184,6,FALSE)</f>
        <v>1</v>
      </c>
      <c r="E459" s="5" t="s">
        <v>2496</v>
      </c>
      <c r="F459" s="14">
        <f>VLOOKUP(A459,Μητρώο!$A$2:$C$1187,3)</f>
        <v>10</v>
      </c>
      <c r="G459" s="26">
        <v>1400</v>
      </c>
      <c r="H459" s="26">
        <v>210.58</v>
      </c>
      <c r="I459" s="23">
        <v>1189.42</v>
      </c>
      <c r="J459" s="14"/>
      <c r="K459" s="14" t="s">
        <v>45</v>
      </c>
      <c r="L459" s="14" t="s">
        <v>11</v>
      </c>
    </row>
    <row r="460" spans="1:12" ht="13.2" x14ac:dyDescent="0.25">
      <c r="A460" s="7" t="s">
        <v>1025</v>
      </c>
      <c r="B460" s="14" t="s">
        <v>2162</v>
      </c>
      <c r="C460" s="22">
        <f>VLOOKUP(A460,Μητρώο!$A$2:$E$1187,5,FALSE)</f>
        <v>45468</v>
      </c>
      <c r="D460" s="14">
        <f>VLOOKUP(A460,Ποσότητα!$A$2:$J$1184,6,FALSE)</f>
        <v>1</v>
      </c>
      <c r="E460" s="5" t="s">
        <v>2496</v>
      </c>
      <c r="F460" s="14">
        <f>VLOOKUP(A460,Μητρώο!$A$2:$C$1187,3)</f>
        <v>10</v>
      </c>
      <c r="G460" s="26">
        <v>3500</v>
      </c>
      <c r="H460" s="26">
        <v>526.44000000000005</v>
      </c>
      <c r="I460" s="23">
        <v>2973.56</v>
      </c>
      <c r="J460" s="14"/>
      <c r="K460" s="14" t="s">
        <v>45</v>
      </c>
      <c r="L460" s="14" t="s">
        <v>11</v>
      </c>
    </row>
    <row r="461" spans="1:12" ht="13.2" x14ac:dyDescent="0.25">
      <c r="A461" s="7" t="s">
        <v>1026</v>
      </c>
      <c r="B461" s="14" t="s">
        <v>2163</v>
      </c>
      <c r="C461" s="22">
        <f>VLOOKUP(A461,Μητρώο!$A$2:$E$1187,5,FALSE)</f>
        <v>45468</v>
      </c>
      <c r="D461" s="14">
        <f>VLOOKUP(A461,Ποσότητα!$A$2:$J$1184,6,FALSE)</f>
        <v>1</v>
      </c>
      <c r="E461" s="5" t="s">
        <v>2496</v>
      </c>
      <c r="F461" s="14">
        <f>VLOOKUP(A461,Μητρώο!$A$2:$C$1187,3)</f>
        <v>10</v>
      </c>
      <c r="G461" s="26">
        <v>500</v>
      </c>
      <c r="H461" s="26">
        <v>75.209999999999994</v>
      </c>
      <c r="I461" s="23">
        <v>424.79</v>
      </c>
      <c r="J461" s="14"/>
      <c r="K461" s="14" t="s">
        <v>45</v>
      </c>
      <c r="L461" s="14" t="s">
        <v>11</v>
      </c>
    </row>
    <row r="462" spans="1:12" ht="13.2" x14ac:dyDescent="0.25">
      <c r="A462" s="7" t="s">
        <v>1027</v>
      </c>
      <c r="B462" s="14" t="s">
        <v>2164</v>
      </c>
      <c r="C462" s="22">
        <f>VLOOKUP(A462,Μητρώο!$A$2:$E$1187,5,FALSE)</f>
        <v>45468</v>
      </c>
      <c r="D462" s="14">
        <f>VLOOKUP(A462,Ποσότητα!$A$2:$J$1184,6,FALSE)</f>
        <v>1</v>
      </c>
      <c r="E462" s="5" t="s">
        <v>2496</v>
      </c>
      <c r="F462" s="14">
        <f>VLOOKUP(A462,Μητρώο!$A$2:$C$1187,3)</f>
        <v>10</v>
      </c>
      <c r="G462" s="26">
        <v>350</v>
      </c>
      <c r="H462" s="26">
        <v>52.64</v>
      </c>
      <c r="I462" s="23">
        <v>297.36</v>
      </c>
      <c r="J462" s="14"/>
      <c r="K462" s="14" t="s">
        <v>45</v>
      </c>
      <c r="L462" s="14" t="s">
        <v>11</v>
      </c>
    </row>
    <row r="463" spans="1:12" ht="13.2" x14ac:dyDescent="0.25">
      <c r="A463" s="7" t="s">
        <v>1028</v>
      </c>
      <c r="B463" s="14" t="s">
        <v>2165</v>
      </c>
      <c r="C463" s="22">
        <f>VLOOKUP(A463,Μητρώο!$A$2:$E$1187,5,FALSE)</f>
        <v>45468</v>
      </c>
      <c r="D463" s="14">
        <f>VLOOKUP(A463,Ποσότητα!$A$2:$J$1184,6,FALSE)</f>
        <v>1</v>
      </c>
      <c r="E463" s="5" t="s">
        <v>2496</v>
      </c>
      <c r="F463" s="14">
        <f>VLOOKUP(A463,Μητρώο!$A$2:$C$1187,3)</f>
        <v>10</v>
      </c>
      <c r="G463" s="26">
        <v>120</v>
      </c>
      <c r="H463" s="26">
        <v>18.05</v>
      </c>
      <c r="I463" s="23">
        <v>101.95</v>
      </c>
      <c r="J463" s="14"/>
      <c r="K463" s="14" t="s">
        <v>45</v>
      </c>
      <c r="L463" s="14" t="s">
        <v>11</v>
      </c>
    </row>
    <row r="464" spans="1:12" ht="13.2" x14ac:dyDescent="0.25">
      <c r="A464" s="7" t="s">
        <v>1029</v>
      </c>
      <c r="B464" s="14" t="s">
        <v>2166</v>
      </c>
      <c r="C464" s="22">
        <f>VLOOKUP(A464,Μητρώο!$A$2:$E$1187,5,FALSE)</f>
        <v>45468</v>
      </c>
      <c r="D464" s="14">
        <f>VLOOKUP(A464,Ποσότητα!$A$2:$J$1184,6,FALSE)</f>
        <v>1</v>
      </c>
      <c r="E464" s="5" t="s">
        <v>2496</v>
      </c>
      <c r="F464" s="14">
        <f>VLOOKUP(A464,Μητρώο!$A$2:$C$1187,3)</f>
        <v>10</v>
      </c>
      <c r="G464" s="26">
        <v>240</v>
      </c>
      <c r="H464" s="26">
        <v>36.1</v>
      </c>
      <c r="I464" s="23">
        <v>203.9</v>
      </c>
      <c r="J464" s="14"/>
      <c r="K464" s="14" t="s">
        <v>45</v>
      </c>
      <c r="L464" s="14" t="s">
        <v>11</v>
      </c>
    </row>
    <row r="465" spans="1:12" ht="13.2" x14ac:dyDescent="0.25">
      <c r="A465" s="7" t="s">
        <v>1030</v>
      </c>
      <c r="B465" s="14" t="s">
        <v>2167</v>
      </c>
      <c r="C465" s="22">
        <f>VLOOKUP(A465,Μητρώο!$A$2:$E$1187,5,FALSE)</f>
        <v>45468</v>
      </c>
      <c r="D465" s="14">
        <f>VLOOKUP(A465,Ποσότητα!$A$2:$J$1184,6,FALSE)</f>
        <v>1</v>
      </c>
      <c r="E465" s="5" t="s">
        <v>2496</v>
      </c>
      <c r="F465" s="14">
        <f>VLOOKUP(A465,Μητρώο!$A$2:$C$1187,3)</f>
        <v>10</v>
      </c>
      <c r="G465" s="26">
        <v>220</v>
      </c>
      <c r="H465" s="26">
        <v>33.090000000000003</v>
      </c>
      <c r="I465" s="23">
        <v>186.91</v>
      </c>
      <c r="J465" s="14"/>
      <c r="K465" s="14" t="s">
        <v>45</v>
      </c>
      <c r="L465" s="14" t="s">
        <v>11</v>
      </c>
    </row>
    <row r="466" spans="1:12" ht="13.2" x14ac:dyDescent="0.25">
      <c r="A466" s="7" t="s">
        <v>1031</v>
      </c>
      <c r="B466" s="14" t="s">
        <v>2168</v>
      </c>
      <c r="C466" s="22">
        <f>VLOOKUP(A466,Μητρώο!$A$2:$E$1187,5,FALSE)</f>
        <v>45468</v>
      </c>
      <c r="D466" s="14">
        <f>VLOOKUP(A466,Ποσότητα!$A$2:$J$1184,6,FALSE)</f>
        <v>1</v>
      </c>
      <c r="E466" s="5" t="s">
        <v>2496</v>
      </c>
      <c r="F466" s="14">
        <f>VLOOKUP(A466,Μητρώο!$A$2:$C$1187,3)</f>
        <v>10</v>
      </c>
      <c r="G466" s="26">
        <v>365.16</v>
      </c>
      <c r="H466" s="26">
        <v>54.93</v>
      </c>
      <c r="I466" s="23">
        <v>310.23</v>
      </c>
      <c r="J466" s="14"/>
      <c r="K466" s="14" t="s">
        <v>45</v>
      </c>
      <c r="L466" s="14" t="s">
        <v>11</v>
      </c>
    </row>
    <row r="467" spans="1:12" ht="13.2" x14ac:dyDescent="0.25">
      <c r="A467" s="7" t="s">
        <v>1032</v>
      </c>
      <c r="B467" s="14" t="s">
        <v>2169</v>
      </c>
      <c r="C467" s="22">
        <f>VLOOKUP(A467,Μητρώο!$A$2:$E$1187,5,FALSE)</f>
        <v>45468</v>
      </c>
      <c r="D467" s="14">
        <f>VLOOKUP(A467,Ποσότητα!$A$2:$J$1184,6,FALSE)</f>
        <v>70</v>
      </c>
      <c r="E467" s="5" t="s">
        <v>2496</v>
      </c>
      <c r="F467" s="14">
        <f>VLOOKUP(A467,Μητρώο!$A$2:$C$1187,3)</f>
        <v>10</v>
      </c>
      <c r="G467" s="26">
        <v>653.32000000000005</v>
      </c>
      <c r="H467" s="26">
        <v>98.26</v>
      </c>
      <c r="I467" s="23">
        <v>555.05999999999995</v>
      </c>
      <c r="J467" s="14"/>
      <c r="K467" s="14" t="s">
        <v>45</v>
      </c>
      <c r="L467" s="14" t="s">
        <v>11</v>
      </c>
    </row>
    <row r="468" spans="1:12" ht="13.2" x14ac:dyDescent="0.25">
      <c r="A468" s="7" t="s">
        <v>1033</v>
      </c>
      <c r="B468" s="14" t="s">
        <v>2170</v>
      </c>
      <c r="C468" s="22">
        <f>VLOOKUP(A468,Μητρώο!$A$2:$E$1187,5,FALSE)</f>
        <v>45468</v>
      </c>
      <c r="D468" s="14">
        <f>VLOOKUP(A468,Ποσότητα!$A$2:$J$1184,6,FALSE)</f>
        <v>40</v>
      </c>
      <c r="E468" s="5" t="s">
        <v>2496</v>
      </c>
      <c r="F468" s="14">
        <f>VLOOKUP(A468,Μητρώο!$A$2:$C$1187,3)</f>
        <v>10</v>
      </c>
      <c r="G468" s="26">
        <v>515</v>
      </c>
      <c r="H468" s="26">
        <v>77.459999999999994</v>
      </c>
      <c r="I468" s="23">
        <v>437.54</v>
      </c>
      <c r="J468" s="14"/>
      <c r="K468" s="14" t="s">
        <v>45</v>
      </c>
      <c r="L468" s="14" t="s">
        <v>11</v>
      </c>
    </row>
    <row r="469" spans="1:12" ht="13.2" x14ac:dyDescent="0.25">
      <c r="A469" s="7" t="s">
        <v>1034</v>
      </c>
      <c r="B469" s="14" t="s">
        <v>2171</v>
      </c>
      <c r="C469" s="22">
        <f>VLOOKUP(A469,Μητρώο!$A$2:$E$1187,5,FALSE)</f>
        <v>45468</v>
      </c>
      <c r="D469" s="14">
        <f>VLOOKUP(A469,Ποσότητα!$A$2:$J$1184,6,FALSE)</f>
        <v>34</v>
      </c>
      <c r="E469" s="5" t="s">
        <v>2496</v>
      </c>
      <c r="F469" s="14">
        <f>VLOOKUP(A469,Μητρώο!$A$2:$C$1187,3)</f>
        <v>10</v>
      </c>
      <c r="G469" s="26">
        <v>214</v>
      </c>
      <c r="H469" s="26">
        <v>32.19</v>
      </c>
      <c r="I469" s="23">
        <v>181.81</v>
      </c>
      <c r="J469" s="14"/>
      <c r="K469" s="14" t="s">
        <v>45</v>
      </c>
      <c r="L469" s="14" t="s">
        <v>11</v>
      </c>
    </row>
    <row r="470" spans="1:12" ht="13.2" x14ac:dyDescent="0.25">
      <c r="A470" s="7" t="s">
        <v>1035</v>
      </c>
      <c r="B470" s="14" t="s">
        <v>2172</v>
      </c>
      <c r="C470" s="22">
        <f>VLOOKUP(A470,Μητρώο!$A$2:$E$1187,5,FALSE)</f>
        <v>45468</v>
      </c>
      <c r="D470" s="14">
        <f>VLOOKUP(A470,Ποσότητα!$A$2:$J$1184,6,FALSE)</f>
        <v>6</v>
      </c>
      <c r="E470" s="5" t="s">
        <v>2496</v>
      </c>
      <c r="F470" s="14">
        <f>VLOOKUP(A470,Μητρώο!$A$2:$C$1187,3)</f>
        <v>10</v>
      </c>
      <c r="G470" s="26">
        <v>13200</v>
      </c>
      <c r="H470" s="26">
        <v>1985.42</v>
      </c>
      <c r="I470" s="23">
        <v>11214.58</v>
      </c>
      <c r="J470" s="14"/>
      <c r="K470" s="14" t="s">
        <v>45</v>
      </c>
      <c r="L470" s="14" t="s">
        <v>11</v>
      </c>
    </row>
    <row r="471" spans="1:12" ht="13.2" x14ac:dyDescent="0.25">
      <c r="A471" s="7" t="s">
        <v>1036</v>
      </c>
      <c r="B471" s="14" t="s">
        <v>2173</v>
      </c>
      <c r="C471" s="22">
        <f>VLOOKUP(A471,Μητρώο!$A$2:$E$1187,5,FALSE)</f>
        <v>45468</v>
      </c>
      <c r="D471" s="14">
        <f>VLOOKUP(A471,Ποσότητα!$A$2:$J$1184,6,FALSE)</f>
        <v>34</v>
      </c>
      <c r="E471" s="5" t="s">
        <v>2496</v>
      </c>
      <c r="F471" s="14">
        <f>VLOOKUP(A471,Μητρώο!$A$2:$C$1187,3)</f>
        <v>10</v>
      </c>
      <c r="G471" s="26">
        <v>44800</v>
      </c>
      <c r="H471" s="26">
        <v>6738.41</v>
      </c>
      <c r="I471" s="23">
        <v>38061.589999999997</v>
      </c>
      <c r="J471" s="14"/>
      <c r="K471" s="14" t="s">
        <v>45</v>
      </c>
      <c r="L471" s="14" t="s">
        <v>11</v>
      </c>
    </row>
    <row r="472" spans="1:12" ht="13.2" x14ac:dyDescent="0.25">
      <c r="A472" s="7" t="s">
        <v>1037</v>
      </c>
      <c r="B472" s="14" t="s">
        <v>2174</v>
      </c>
      <c r="C472" s="22">
        <f>VLOOKUP(A472,Μητρώο!$A$2:$E$1187,5,FALSE)</f>
        <v>45468</v>
      </c>
      <c r="D472" s="14">
        <f>VLOOKUP(A472,Ποσότητα!$A$2:$J$1184,6,FALSE)</f>
        <v>142</v>
      </c>
      <c r="E472" s="5" t="s">
        <v>2496</v>
      </c>
      <c r="F472" s="14">
        <f>VLOOKUP(A472,Μητρώο!$A$2:$C$1187,3)</f>
        <v>10</v>
      </c>
      <c r="G472" s="26">
        <v>23000</v>
      </c>
      <c r="H472" s="26">
        <v>3459.45</v>
      </c>
      <c r="I472" s="23">
        <v>19540.55</v>
      </c>
      <c r="J472" s="14"/>
      <c r="K472" s="14" t="s">
        <v>45</v>
      </c>
      <c r="L472" s="14" t="s">
        <v>11</v>
      </c>
    </row>
    <row r="473" spans="1:12" ht="13.2" x14ac:dyDescent="0.25">
      <c r="A473" s="7" t="s">
        <v>1038</v>
      </c>
      <c r="B473" s="14" t="s">
        <v>2175</v>
      </c>
      <c r="C473" s="22">
        <f>VLOOKUP(A473,Μητρώο!$A$2:$E$1187,5,FALSE)</f>
        <v>45468</v>
      </c>
      <c r="D473" s="14">
        <f>VLOOKUP(A473,Ποσότητα!$A$2:$J$1184,6,FALSE)</f>
        <v>27</v>
      </c>
      <c r="E473" s="5" t="s">
        <v>2496</v>
      </c>
      <c r="F473" s="14">
        <f>VLOOKUP(A473,Μητρώο!$A$2:$C$1187,3)</f>
        <v>10</v>
      </c>
      <c r="G473" s="26">
        <v>12232</v>
      </c>
      <c r="H473" s="26">
        <v>1839.83</v>
      </c>
      <c r="I473" s="23">
        <v>10392.17</v>
      </c>
      <c r="J473" s="14"/>
      <c r="K473" s="14" t="s">
        <v>45</v>
      </c>
      <c r="L473" s="14" t="s">
        <v>11</v>
      </c>
    </row>
    <row r="474" spans="1:12" ht="13.2" x14ac:dyDescent="0.25">
      <c r="A474" s="7" t="s">
        <v>1039</v>
      </c>
      <c r="B474" s="14" t="s">
        <v>2176</v>
      </c>
      <c r="C474" s="22">
        <f>VLOOKUP(A474,Μητρώο!$A$2:$E$1187,5,FALSE)</f>
        <v>45468</v>
      </c>
      <c r="D474" s="14">
        <f>VLOOKUP(A474,Ποσότητα!$A$2:$J$1184,6,FALSE)</f>
        <v>3217</v>
      </c>
      <c r="E474" s="5" t="s">
        <v>2496</v>
      </c>
      <c r="F474" s="14">
        <f>VLOOKUP(A474,Μητρώο!$A$2:$C$1187,3)</f>
        <v>10</v>
      </c>
      <c r="G474" s="26">
        <v>4333</v>
      </c>
      <c r="H474" s="26">
        <v>651.73</v>
      </c>
      <c r="I474" s="23">
        <v>3681.27</v>
      </c>
      <c r="J474" s="14"/>
      <c r="K474" s="14" t="s">
        <v>45</v>
      </c>
      <c r="L474" s="14" t="s">
        <v>11</v>
      </c>
    </row>
    <row r="475" spans="1:12" ht="13.2" x14ac:dyDescent="0.25">
      <c r="A475" s="7" t="s">
        <v>1040</v>
      </c>
      <c r="B475" s="14" t="s">
        <v>2177</v>
      </c>
      <c r="C475" s="22">
        <f>VLOOKUP(A475,Μητρώο!$A$2:$E$1187,5,FALSE)</f>
        <v>45468</v>
      </c>
      <c r="D475" s="14">
        <f>VLOOKUP(A475,Ποσότητα!$A$2:$J$1184,6,FALSE)</f>
        <v>3219</v>
      </c>
      <c r="E475" s="5" t="s">
        <v>2496</v>
      </c>
      <c r="F475" s="14">
        <f>VLOOKUP(A475,Μητρώο!$A$2:$C$1187,3)</f>
        <v>10</v>
      </c>
      <c r="G475" s="26">
        <v>3096</v>
      </c>
      <c r="H475" s="26">
        <v>465.67</v>
      </c>
      <c r="I475" s="23">
        <v>2630.33</v>
      </c>
      <c r="J475" s="14"/>
      <c r="K475" s="14" t="s">
        <v>45</v>
      </c>
      <c r="L475" s="14" t="s">
        <v>11</v>
      </c>
    </row>
    <row r="476" spans="1:12" ht="13.2" x14ac:dyDescent="0.25">
      <c r="A476" s="7" t="s">
        <v>1041</v>
      </c>
      <c r="B476" s="14" t="s">
        <v>2178</v>
      </c>
      <c r="C476" s="22">
        <f>VLOOKUP(A476,Μητρώο!$A$2:$E$1187,5,FALSE)</f>
        <v>45468</v>
      </c>
      <c r="D476" s="14">
        <f>VLOOKUP(A476,Ποσότητα!$A$2:$J$1184,6,FALSE)</f>
        <v>112</v>
      </c>
      <c r="E476" s="5" t="s">
        <v>2496</v>
      </c>
      <c r="F476" s="14">
        <f>VLOOKUP(A476,Μητρώο!$A$2:$C$1187,3)</f>
        <v>10</v>
      </c>
      <c r="G476" s="26">
        <v>3448</v>
      </c>
      <c r="H476" s="26">
        <v>518.62</v>
      </c>
      <c r="I476" s="23">
        <v>2929.38</v>
      </c>
      <c r="J476" s="14"/>
      <c r="K476" s="14" t="s">
        <v>45</v>
      </c>
      <c r="L476" s="14" t="s">
        <v>11</v>
      </c>
    </row>
    <row r="477" spans="1:12" ht="13.2" x14ac:dyDescent="0.25">
      <c r="A477" s="7" t="s">
        <v>1042</v>
      </c>
      <c r="B477" s="14" t="s">
        <v>2177</v>
      </c>
      <c r="C477" s="22">
        <f>VLOOKUP(A477,Μητρώο!$A$2:$E$1187,5,FALSE)</f>
        <v>45468</v>
      </c>
      <c r="D477" s="14">
        <f>VLOOKUP(A477,Ποσότητα!$A$2:$J$1184,6,FALSE)</f>
        <v>112</v>
      </c>
      <c r="E477" s="5" t="s">
        <v>2496</v>
      </c>
      <c r="F477" s="14">
        <f>VLOOKUP(A477,Μητρώο!$A$2:$C$1187,3)</f>
        <v>10</v>
      </c>
      <c r="G477" s="26">
        <v>1884</v>
      </c>
      <c r="H477" s="26">
        <v>283.37</v>
      </c>
      <c r="I477" s="23">
        <v>1600.63</v>
      </c>
      <c r="J477" s="14"/>
      <c r="K477" s="14" t="s">
        <v>45</v>
      </c>
      <c r="L477" s="14" t="s">
        <v>11</v>
      </c>
    </row>
    <row r="478" spans="1:12" ht="13.2" x14ac:dyDescent="0.25">
      <c r="A478" s="7" t="s">
        <v>1043</v>
      </c>
      <c r="B478" s="14" t="s">
        <v>2179</v>
      </c>
      <c r="C478" s="22">
        <f>VLOOKUP(A478,Μητρώο!$A$2:$E$1187,5,FALSE)</f>
        <v>45468</v>
      </c>
      <c r="D478" s="14">
        <f>VLOOKUP(A478,Ποσότητα!$A$2:$J$1184,6,FALSE)</f>
        <v>47</v>
      </c>
      <c r="E478" s="5" t="s">
        <v>2496</v>
      </c>
      <c r="F478" s="14">
        <f>VLOOKUP(A478,Μητρώο!$A$2:$C$1187,3)</f>
        <v>10</v>
      </c>
      <c r="G478" s="26">
        <v>2346</v>
      </c>
      <c r="H478" s="26">
        <v>352.86</v>
      </c>
      <c r="I478" s="23">
        <v>1993.14</v>
      </c>
      <c r="J478" s="14"/>
      <c r="K478" s="14" t="s">
        <v>45</v>
      </c>
      <c r="L478" s="14" t="s">
        <v>11</v>
      </c>
    </row>
    <row r="479" spans="1:12" ht="13.2" x14ac:dyDescent="0.25">
      <c r="A479" s="7" t="s">
        <v>1044</v>
      </c>
      <c r="B479" s="14" t="s">
        <v>2178</v>
      </c>
      <c r="C479" s="22">
        <f>VLOOKUP(A479,Μητρώο!$A$2:$E$1187,5,FALSE)</f>
        <v>45468</v>
      </c>
      <c r="D479" s="14">
        <f>VLOOKUP(A479,Ποσότητα!$A$2:$J$1184,6,FALSE)</f>
        <v>47</v>
      </c>
      <c r="E479" s="5" t="s">
        <v>2496</v>
      </c>
      <c r="F479" s="14">
        <f>VLOOKUP(A479,Μητρώο!$A$2:$C$1187,3)</f>
        <v>10</v>
      </c>
      <c r="G479" s="26">
        <v>540</v>
      </c>
      <c r="H479" s="26">
        <v>81.22</v>
      </c>
      <c r="I479" s="23">
        <v>458.78</v>
      </c>
      <c r="J479" s="14"/>
      <c r="K479" s="14" t="s">
        <v>45</v>
      </c>
      <c r="L479" s="14" t="s">
        <v>11</v>
      </c>
    </row>
    <row r="480" spans="1:12" ht="13.2" x14ac:dyDescent="0.25">
      <c r="A480" s="7" t="s">
        <v>1045</v>
      </c>
      <c r="B480" s="14" t="s">
        <v>2180</v>
      </c>
      <c r="C480" s="22">
        <f>VLOOKUP(A480,Μητρώο!$A$2:$E$1187,5,FALSE)</f>
        <v>45468</v>
      </c>
      <c r="D480" s="14">
        <f>VLOOKUP(A480,Ποσότητα!$A$2:$J$1184,6,FALSE)</f>
        <v>318</v>
      </c>
      <c r="E480" s="5" t="s">
        <v>2496</v>
      </c>
      <c r="F480" s="14">
        <f>VLOOKUP(A480,Μητρώο!$A$2:$C$1187,3)</f>
        <v>10</v>
      </c>
      <c r="G480" s="26">
        <v>493</v>
      </c>
      <c r="H480" s="26">
        <v>74.150000000000006</v>
      </c>
      <c r="I480" s="23">
        <v>418.85</v>
      </c>
      <c r="J480" s="14"/>
      <c r="K480" s="14" t="s">
        <v>45</v>
      </c>
      <c r="L480" s="14" t="s">
        <v>11</v>
      </c>
    </row>
    <row r="481" spans="1:12" ht="13.2" x14ac:dyDescent="0.25">
      <c r="A481" s="7" t="s">
        <v>1046</v>
      </c>
      <c r="B481" s="14" t="s">
        <v>2180</v>
      </c>
      <c r="C481" s="22">
        <f>VLOOKUP(A481,Μητρώο!$A$2:$E$1187,5,FALSE)</f>
        <v>45468</v>
      </c>
      <c r="D481" s="14">
        <f>VLOOKUP(A481,Ποσότητα!$A$2:$J$1184,6,FALSE)</f>
        <v>614</v>
      </c>
      <c r="E481" s="5" t="s">
        <v>2496</v>
      </c>
      <c r="F481" s="14">
        <f>VLOOKUP(A481,Μητρώο!$A$2:$C$1187,3)</f>
        <v>10</v>
      </c>
      <c r="G481" s="26">
        <v>344</v>
      </c>
      <c r="H481" s="26">
        <v>51.74</v>
      </c>
      <c r="I481" s="23">
        <v>292.26</v>
      </c>
      <c r="J481" s="14"/>
      <c r="K481" s="14" t="s">
        <v>45</v>
      </c>
      <c r="L481" s="14" t="s">
        <v>11</v>
      </c>
    </row>
    <row r="482" spans="1:12" ht="13.2" x14ac:dyDescent="0.25">
      <c r="A482" s="7" t="s">
        <v>1047</v>
      </c>
      <c r="B482" s="14" t="s">
        <v>2181</v>
      </c>
      <c r="C482" s="22">
        <f>VLOOKUP(A482,Μητρώο!$A$2:$E$1187,5,FALSE)</f>
        <v>45468</v>
      </c>
      <c r="D482" s="14">
        <f>VLOOKUP(A482,Ποσότητα!$A$2:$J$1184,6,FALSE)</f>
        <v>64</v>
      </c>
      <c r="E482" s="5" t="s">
        <v>2496</v>
      </c>
      <c r="F482" s="14">
        <f>VLOOKUP(A482,Μητρώο!$A$2:$C$1187,3)</f>
        <v>10</v>
      </c>
      <c r="G482" s="26">
        <v>3945</v>
      </c>
      <c r="H482" s="26">
        <v>593.37</v>
      </c>
      <c r="I482" s="23">
        <v>3351.63</v>
      </c>
      <c r="J482" s="14"/>
      <c r="K482" s="14" t="s">
        <v>45</v>
      </c>
      <c r="L482" s="14" t="s">
        <v>11</v>
      </c>
    </row>
    <row r="483" spans="1:12" ht="13.2" x14ac:dyDescent="0.25">
      <c r="A483" s="7" t="s">
        <v>1048</v>
      </c>
      <c r="B483" s="14" t="s">
        <v>2182</v>
      </c>
      <c r="C483" s="22">
        <f>VLOOKUP(A483,Μητρώο!$A$2:$E$1187,5,FALSE)</f>
        <v>45468</v>
      </c>
      <c r="D483" s="14">
        <f>VLOOKUP(A483,Ποσότητα!$A$2:$J$1184,6,FALSE)</f>
        <v>81</v>
      </c>
      <c r="E483" s="5" t="s">
        <v>2496</v>
      </c>
      <c r="F483" s="14">
        <f>VLOOKUP(A483,Μητρώο!$A$2:$C$1187,3)</f>
        <v>10</v>
      </c>
      <c r="G483" s="26">
        <v>1890</v>
      </c>
      <c r="H483" s="26">
        <v>284.27999999999997</v>
      </c>
      <c r="I483" s="23">
        <v>1605.72</v>
      </c>
      <c r="J483" s="14"/>
      <c r="K483" s="14" t="s">
        <v>45</v>
      </c>
      <c r="L483" s="14" t="s">
        <v>11</v>
      </c>
    </row>
    <row r="484" spans="1:12" ht="13.2" x14ac:dyDescent="0.25">
      <c r="A484" s="7" t="s">
        <v>1049</v>
      </c>
      <c r="B484" s="14" t="s">
        <v>2183</v>
      </c>
      <c r="C484" s="22">
        <f>VLOOKUP(A484,Μητρώο!$A$2:$E$1187,5,FALSE)</f>
        <v>45468</v>
      </c>
      <c r="D484" s="14">
        <f>VLOOKUP(A484,Ποσότητα!$A$2:$J$1184,6,FALSE)</f>
        <v>244</v>
      </c>
      <c r="E484" s="5" t="s">
        <v>2496</v>
      </c>
      <c r="F484" s="14">
        <f>VLOOKUP(A484,Μητρώο!$A$2:$C$1187,3)</f>
        <v>10</v>
      </c>
      <c r="G484" s="26">
        <v>1332</v>
      </c>
      <c r="H484" s="26">
        <v>200.35</v>
      </c>
      <c r="I484" s="23">
        <v>1131.6500000000001</v>
      </c>
      <c r="J484" s="14"/>
      <c r="K484" s="14" t="s">
        <v>45</v>
      </c>
      <c r="L484" s="14" t="s">
        <v>11</v>
      </c>
    </row>
    <row r="485" spans="1:12" ht="13.2" x14ac:dyDescent="0.25">
      <c r="A485" s="7" t="s">
        <v>1050</v>
      </c>
      <c r="B485" s="14" t="s">
        <v>2184</v>
      </c>
      <c r="C485" s="22">
        <f>VLOOKUP(A485,Μητρώο!$A$2:$E$1187,5,FALSE)</f>
        <v>45468</v>
      </c>
      <c r="D485" s="14">
        <f>VLOOKUP(A485,Ποσότητα!$A$2:$J$1184,6,FALSE)</f>
        <v>814</v>
      </c>
      <c r="E485" s="5" t="s">
        <v>2496</v>
      </c>
      <c r="F485" s="14">
        <f>VLOOKUP(A485,Μητρώο!$A$2:$C$1187,3)</f>
        <v>10</v>
      </c>
      <c r="G485" s="26">
        <v>5045</v>
      </c>
      <c r="H485" s="26">
        <v>758.82</v>
      </c>
      <c r="I485" s="23">
        <v>4286.18</v>
      </c>
      <c r="J485" s="14"/>
      <c r="K485" s="14" t="s">
        <v>45</v>
      </c>
      <c r="L485" s="14" t="s">
        <v>11</v>
      </c>
    </row>
    <row r="486" spans="1:12" ht="13.2" x14ac:dyDescent="0.25">
      <c r="A486" s="7" t="s">
        <v>1051</v>
      </c>
      <c r="B486" s="14" t="s">
        <v>2185</v>
      </c>
      <c r="C486" s="22">
        <f>VLOOKUP(A486,Μητρώο!$A$2:$E$1187,5,FALSE)</f>
        <v>45468</v>
      </c>
      <c r="D486" s="14">
        <f>VLOOKUP(A486,Ποσότητα!$A$2:$J$1184,6,FALSE)</f>
        <v>117</v>
      </c>
      <c r="E486" s="5" t="s">
        <v>2496</v>
      </c>
      <c r="F486" s="14">
        <f>VLOOKUP(A486,Μητρώο!$A$2:$C$1187,3)</f>
        <v>10</v>
      </c>
      <c r="G486" s="26">
        <v>2160</v>
      </c>
      <c r="H486" s="26">
        <v>324.89</v>
      </c>
      <c r="I486" s="23">
        <v>1835.11</v>
      </c>
      <c r="J486" s="14"/>
      <c r="K486" s="14" t="s">
        <v>45</v>
      </c>
      <c r="L486" s="14" t="s">
        <v>11</v>
      </c>
    </row>
    <row r="487" spans="1:12" ht="13.2" x14ac:dyDescent="0.25">
      <c r="A487" s="7" t="s">
        <v>1052</v>
      </c>
      <c r="B487" s="14" t="s">
        <v>2186</v>
      </c>
      <c r="C487" s="22">
        <f>VLOOKUP(A487,Μητρώο!$A$2:$E$1187,5,FALSE)</f>
        <v>45468</v>
      </c>
      <c r="D487" s="14">
        <f>VLOOKUP(A487,Ποσότητα!$A$2:$J$1184,6,FALSE)</f>
        <v>142</v>
      </c>
      <c r="E487" s="5" t="s">
        <v>2496</v>
      </c>
      <c r="F487" s="14">
        <f>VLOOKUP(A487,Μητρώο!$A$2:$C$1187,3)</f>
        <v>10</v>
      </c>
      <c r="G487" s="26">
        <v>14845</v>
      </c>
      <c r="H487" s="26">
        <v>2232.85</v>
      </c>
      <c r="I487" s="23">
        <v>12612.15</v>
      </c>
      <c r="J487" s="14"/>
      <c r="K487" s="14" t="s">
        <v>45</v>
      </c>
      <c r="L487" s="14" t="s">
        <v>11</v>
      </c>
    </row>
    <row r="488" spans="1:12" ht="13.2" x14ac:dyDescent="0.25">
      <c r="A488" s="7" t="s">
        <v>1053</v>
      </c>
      <c r="B488" s="14" t="s">
        <v>2186</v>
      </c>
      <c r="C488" s="22">
        <f>VLOOKUP(A488,Μητρώο!$A$2:$E$1187,5,FALSE)</f>
        <v>45468</v>
      </c>
      <c r="D488" s="14">
        <f>VLOOKUP(A488,Ποσότητα!$A$2:$J$1184,6,FALSE)</f>
        <v>142</v>
      </c>
      <c r="E488" s="5" t="s">
        <v>2496</v>
      </c>
      <c r="F488" s="14">
        <f>VLOOKUP(A488,Μητρώο!$A$2:$C$1187,3)</f>
        <v>10</v>
      </c>
      <c r="G488" s="26">
        <v>14897</v>
      </c>
      <c r="H488" s="26">
        <v>2240.67</v>
      </c>
      <c r="I488" s="23">
        <v>12656.33</v>
      </c>
      <c r="J488" s="14"/>
      <c r="K488" s="14" t="s">
        <v>45</v>
      </c>
      <c r="L488" s="14" t="s">
        <v>11</v>
      </c>
    </row>
    <row r="489" spans="1:12" ht="13.2" x14ac:dyDescent="0.25">
      <c r="A489" s="7" t="s">
        <v>1054</v>
      </c>
      <c r="B489" s="14" t="s">
        <v>2187</v>
      </c>
      <c r="C489" s="22">
        <f>VLOOKUP(A489,Μητρώο!$A$2:$E$1187,5,FALSE)</f>
        <v>45468</v>
      </c>
      <c r="D489" s="14">
        <f>VLOOKUP(A489,Ποσότητα!$A$2:$J$1184,6,FALSE)</f>
        <v>142</v>
      </c>
      <c r="E489" s="5" t="s">
        <v>2496</v>
      </c>
      <c r="F489" s="14">
        <f>VLOOKUP(A489,Μητρώο!$A$2:$C$1187,3)</f>
        <v>10</v>
      </c>
      <c r="G489" s="26">
        <v>6445</v>
      </c>
      <c r="H489" s="26">
        <v>969.4</v>
      </c>
      <c r="I489" s="23">
        <v>5475.6</v>
      </c>
      <c r="J489" s="14"/>
      <c r="K489" s="14" t="s">
        <v>45</v>
      </c>
      <c r="L489" s="14" t="s">
        <v>11</v>
      </c>
    </row>
    <row r="490" spans="1:12" ht="13.2" x14ac:dyDescent="0.25">
      <c r="A490" s="7" t="s">
        <v>1055</v>
      </c>
      <c r="B490" s="14" t="s">
        <v>2188</v>
      </c>
      <c r="C490" s="22">
        <f>VLOOKUP(A490,Μητρώο!$A$2:$E$1187,5,FALSE)</f>
        <v>45468</v>
      </c>
      <c r="D490" s="14">
        <f>VLOOKUP(A490,Ποσότητα!$A$2:$J$1184,6,FALSE)</f>
        <v>142</v>
      </c>
      <c r="E490" s="5" t="s">
        <v>2496</v>
      </c>
      <c r="F490" s="14">
        <f>VLOOKUP(A490,Μητρώο!$A$2:$C$1187,3)</f>
        <v>10</v>
      </c>
      <c r="G490" s="26">
        <v>2262</v>
      </c>
      <c r="H490" s="26">
        <v>340.23</v>
      </c>
      <c r="I490" s="23">
        <v>1921.77</v>
      </c>
      <c r="J490" s="14"/>
      <c r="K490" s="14" t="s">
        <v>45</v>
      </c>
      <c r="L490" s="14" t="s">
        <v>11</v>
      </c>
    </row>
    <row r="491" spans="1:12" ht="13.2" x14ac:dyDescent="0.25">
      <c r="A491" s="7" t="s">
        <v>1056</v>
      </c>
      <c r="B491" s="14" t="s">
        <v>2189</v>
      </c>
      <c r="C491" s="22">
        <f>VLOOKUP(A491,Μητρώο!$A$2:$E$1187,5,FALSE)</f>
        <v>45468</v>
      </c>
      <c r="D491" s="14">
        <f>VLOOKUP(A491,Ποσότητα!$A$2:$J$1184,6,FALSE)</f>
        <v>16</v>
      </c>
      <c r="E491" s="5" t="s">
        <v>2496</v>
      </c>
      <c r="F491" s="14">
        <f>VLOOKUP(A491,Μητρώο!$A$2:$C$1187,3)</f>
        <v>10</v>
      </c>
      <c r="G491" s="26">
        <v>19800</v>
      </c>
      <c r="H491" s="26">
        <v>2978.14</v>
      </c>
      <c r="I491" s="23">
        <v>16821.86</v>
      </c>
      <c r="J491" s="14"/>
      <c r="K491" s="14" t="s">
        <v>45</v>
      </c>
      <c r="L491" s="14" t="s">
        <v>11</v>
      </c>
    </row>
    <row r="492" spans="1:12" ht="13.2" x14ac:dyDescent="0.25">
      <c r="A492" s="7" t="s">
        <v>1057</v>
      </c>
      <c r="B492" s="14" t="s">
        <v>2190</v>
      </c>
      <c r="C492" s="22">
        <f>VLOOKUP(A492,Μητρώο!$A$2:$E$1187,5,FALSE)</f>
        <v>45468</v>
      </c>
      <c r="D492" s="14">
        <f>VLOOKUP(A492,Ποσότητα!$A$2:$J$1184,6,FALSE)</f>
        <v>16</v>
      </c>
      <c r="E492" s="5" t="s">
        <v>2496</v>
      </c>
      <c r="F492" s="14">
        <f>VLOOKUP(A492,Μητρώο!$A$2:$C$1187,3)</f>
        <v>10</v>
      </c>
      <c r="G492" s="26">
        <v>7840</v>
      </c>
      <c r="H492" s="26">
        <v>1179.22</v>
      </c>
      <c r="I492" s="23">
        <v>6660.78</v>
      </c>
      <c r="J492" s="14"/>
      <c r="K492" s="14" t="s">
        <v>45</v>
      </c>
      <c r="L492" s="14" t="s">
        <v>11</v>
      </c>
    </row>
    <row r="493" spans="1:12" ht="13.2" x14ac:dyDescent="0.25">
      <c r="A493" s="7" t="s">
        <v>1058</v>
      </c>
      <c r="B493" s="14" t="s">
        <v>2191</v>
      </c>
      <c r="C493" s="22">
        <f>VLOOKUP(A493,Μητρώο!$A$2:$E$1187,5,FALSE)</f>
        <v>45468</v>
      </c>
      <c r="D493" s="14">
        <f>VLOOKUP(A493,Ποσότητα!$A$2:$J$1184,6,FALSE)</f>
        <v>300</v>
      </c>
      <c r="E493" s="5" t="s">
        <v>2496</v>
      </c>
      <c r="F493" s="14">
        <f>VLOOKUP(A493,Μητρώο!$A$2:$C$1187,3)</f>
        <v>10</v>
      </c>
      <c r="G493" s="26">
        <v>1032</v>
      </c>
      <c r="H493" s="26">
        <v>155.22</v>
      </c>
      <c r="I493" s="23">
        <v>876.78</v>
      </c>
      <c r="J493" s="14"/>
      <c r="K493" s="14" t="s">
        <v>45</v>
      </c>
      <c r="L493" s="14" t="s">
        <v>11</v>
      </c>
    </row>
    <row r="494" spans="1:12" ht="13.2" x14ac:dyDescent="0.25">
      <c r="A494" s="7" t="s">
        <v>1059</v>
      </c>
      <c r="B494" s="14" t="s">
        <v>2192</v>
      </c>
      <c r="C494" s="22">
        <f>VLOOKUP(A494,Μητρώο!$A$2:$E$1187,5,FALSE)</f>
        <v>45468</v>
      </c>
      <c r="D494" s="14">
        <f>VLOOKUP(A494,Ποσότητα!$A$2:$J$1184,6,FALSE)</f>
        <v>1</v>
      </c>
      <c r="E494" s="5" t="s">
        <v>2496</v>
      </c>
      <c r="F494" s="14">
        <f>VLOOKUP(A494,Μητρώο!$A$2:$C$1187,3)</f>
        <v>10</v>
      </c>
      <c r="G494" s="26">
        <v>15075</v>
      </c>
      <c r="H494" s="26">
        <v>2267.4499999999998</v>
      </c>
      <c r="I494" s="23">
        <v>12807.55</v>
      </c>
      <c r="J494" s="14"/>
      <c r="K494" s="14" t="s">
        <v>45</v>
      </c>
      <c r="L494" s="14" t="s">
        <v>11</v>
      </c>
    </row>
    <row r="495" spans="1:12" ht="13.2" x14ac:dyDescent="0.25">
      <c r="A495" s="7" t="s">
        <v>794</v>
      </c>
      <c r="B495" s="14" t="s">
        <v>1919</v>
      </c>
      <c r="C495" s="22">
        <f>VLOOKUP(A495,Μητρώο!$A$2:$E$1187,5,FALSE)</f>
        <v>45698</v>
      </c>
      <c r="D495" s="14">
        <f>VLOOKUP(A495,Ποσότητα!$A$2:$J$1184,6,FALSE)</f>
        <v>2</v>
      </c>
      <c r="E495" s="5" t="s">
        <v>2495</v>
      </c>
      <c r="F495" s="14">
        <v>20</v>
      </c>
      <c r="G495" s="26">
        <v>488.8</v>
      </c>
      <c r="H495" s="26">
        <v>81.96</v>
      </c>
      <c r="I495" s="23">
        <v>406.84</v>
      </c>
      <c r="J495" s="14"/>
      <c r="K495" s="14" t="s">
        <v>2370</v>
      </c>
      <c r="L495" s="14" t="s">
        <v>11</v>
      </c>
    </row>
    <row r="496" spans="1:12" ht="13.2" x14ac:dyDescent="0.25">
      <c r="A496" s="7" t="s">
        <v>795</v>
      </c>
      <c r="B496" s="14" t="s">
        <v>1920</v>
      </c>
      <c r="C496" s="22">
        <f>VLOOKUP(A496,Μητρώο!$A$2:$E$1187,5,FALSE)</f>
        <v>45698</v>
      </c>
      <c r="D496" s="14">
        <f>VLOOKUP(A496,Ποσότητα!$A$2:$J$1184,6,FALSE)</f>
        <v>1</v>
      </c>
      <c r="E496" s="5" t="s">
        <v>2495</v>
      </c>
      <c r="F496" s="14">
        <v>20</v>
      </c>
      <c r="G496" s="26">
        <v>786</v>
      </c>
      <c r="H496" s="26">
        <v>131.79</v>
      </c>
      <c r="I496" s="23">
        <v>654.21</v>
      </c>
      <c r="J496" s="14"/>
      <c r="K496" s="14" t="s">
        <v>2370</v>
      </c>
      <c r="L496" s="14" t="s">
        <v>11</v>
      </c>
    </row>
    <row r="497" spans="1:12" ht="13.2" x14ac:dyDescent="0.25">
      <c r="A497" s="7" t="s">
        <v>796</v>
      </c>
      <c r="B497" s="14" t="s">
        <v>1921</v>
      </c>
      <c r="C497" s="22">
        <f>VLOOKUP(A497,Μητρώο!$A$2:$E$1187,5,FALSE)</f>
        <v>45698</v>
      </c>
      <c r="D497" s="14">
        <f>VLOOKUP(A497,Ποσότητα!$A$2:$J$1184,6,FALSE)</f>
        <v>13</v>
      </c>
      <c r="E497" s="5" t="s">
        <v>2495</v>
      </c>
      <c r="F497" s="14">
        <v>20</v>
      </c>
      <c r="G497" s="26">
        <v>1547</v>
      </c>
      <c r="H497" s="26">
        <v>259.39</v>
      </c>
      <c r="I497" s="23">
        <v>1287.6099999999999</v>
      </c>
      <c r="J497" s="14"/>
      <c r="K497" s="14" t="s">
        <v>2370</v>
      </c>
      <c r="L497" s="14" t="s">
        <v>11</v>
      </c>
    </row>
    <row r="498" spans="1:12" ht="13.2" x14ac:dyDescent="0.25">
      <c r="A498" s="7" t="s">
        <v>797</v>
      </c>
      <c r="B498" s="14" t="s">
        <v>1922</v>
      </c>
      <c r="C498" s="22">
        <f>VLOOKUP(A498,Μητρώο!$A$2:$E$1187,5,FALSE)</f>
        <v>45698</v>
      </c>
      <c r="D498" s="14">
        <f>VLOOKUP(A498,Ποσότητα!$A$2:$J$1184,6,FALSE)</f>
        <v>5</v>
      </c>
      <c r="E498" s="5" t="s">
        <v>2495</v>
      </c>
      <c r="F498" s="14">
        <v>20</v>
      </c>
      <c r="G498" s="26">
        <v>1892.25</v>
      </c>
      <c r="H498" s="26">
        <v>317.27999999999997</v>
      </c>
      <c r="I498" s="23">
        <v>1574.97</v>
      </c>
      <c r="J498" s="14"/>
      <c r="K498" s="14" t="s">
        <v>2370</v>
      </c>
      <c r="L498" s="14" t="s">
        <v>11</v>
      </c>
    </row>
    <row r="499" spans="1:12" ht="13.2" x14ac:dyDescent="0.25">
      <c r="A499" s="7" t="s">
        <v>798</v>
      </c>
      <c r="B499" s="14" t="s">
        <v>1923</v>
      </c>
      <c r="C499" s="22">
        <f>VLOOKUP(A499,Μητρώο!$A$2:$E$1187,5,FALSE)</f>
        <v>45698</v>
      </c>
      <c r="D499" s="14">
        <f>VLOOKUP(A499,Ποσότητα!$A$2:$J$1184,6,FALSE)</f>
        <v>1</v>
      </c>
      <c r="E499" s="5" t="s">
        <v>2495</v>
      </c>
      <c r="F499" s="14">
        <v>20</v>
      </c>
      <c r="G499" s="26">
        <v>297.69</v>
      </c>
      <c r="H499" s="26">
        <v>49.91</v>
      </c>
      <c r="I499" s="23">
        <v>247.78</v>
      </c>
      <c r="J499" s="14"/>
      <c r="K499" s="14" t="s">
        <v>2370</v>
      </c>
      <c r="L499" s="14" t="s">
        <v>11</v>
      </c>
    </row>
    <row r="500" spans="1:12" ht="13.2" x14ac:dyDescent="0.25">
      <c r="A500" s="7" t="s">
        <v>1060</v>
      </c>
      <c r="B500" s="14" t="s">
        <v>2193</v>
      </c>
      <c r="C500" s="22">
        <f>VLOOKUP(A500,Μητρώο!$A$2:$E$1187,5,FALSE)</f>
        <v>45745</v>
      </c>
      <c r="D500" s="14">
        <f>VLOOKUP(A500,Ποσότητα!$A$2:$J$1184,6,FALSE)</f>
        <v>1</v>
      </c>
      <c r="E500" s="5" t="s">
        <v>2496</v>
      </c>
      <c r="F500" s="14">
        <f>VLOOKUP(A500,Μητρώο!$A$2:$C$1187,3)</f>
        <v>10</v>
      </c>
      <c r="G500" s="26">
        <v>1450</v>
      </c>
      <c r="H500" s="26">
        <v>110.44</v>
      </c>
      <c r="I500" s="23">
        <v>1339.56</v>
      </c>
      <c r="J500" s="14"/>
      <c r="K500" s="14" t="s">
        <v>45</v>
      </c>
      <c r="L500" s="14" t="s">
        <v>11</v>
      </c>
    </row>
    <row r="501" spans="1:12" ht="13.2" x14ac:dyDescent="0.25">
      <c r="A501" s="7" t="s">
        <v>1061</v>
      </c>
      <c r="B501" s="14" t="s">
        <v>2194</v>
      </c>
      <c r="C501" s="22">
        <f>VLOOKUP(A501,Μητρώο!$A$2:$E$1187,5,FALSE)</f>
        <v>45745</v>
      </c>
      <c r="D501" s="14">
        <f>VLOOKUP(A501,Ποσότητα!$A$2:$J$1184,6,FALSE)</f>
        <v>1</v>
      </c>
      <c r="E501" s="5" t="s">
        <v>2496</v>
      </c>
      <c r="F501" s="14">
        <f>VLOOKUP(A501,Μητρώο!$A$2:$C$1187,3)</f>
        <v>10</v>
      </c>
      <c r="G501" s="26">
        <v>1050</v>
      </c>
      <c r="H501" s="26">
        <v>79.97</v>
      </c>
      <c r="I501" s="23">
        <v>970.03</v>
      </c>
      <c r="J501" s="14"/>
      <c r="K501" s="14" t="s">
        <v>45</v>
      </c>
      <c r="L501" s="14" t="s">
        <v>11</v>
      </c>
    </row>
    <row r="502" spans="1:12" ht="13.2" x14ac:dyDescent="0.25">
      <c r="A502" s="7" t="s">
        <v>1062</v>
      </c>
      <c r="B502" s="14" t="s">
        <v>2195</v>
      </c>
      <c r="C502" s="22">
        <f>VLOOKUP(A502,Μητρώο!$A$2:$E$1187,5,FALSE)</f>
        <v>45745</v>
      </c>
      <c r="D502" s="14">
        <f>VLOOKUP(A502,Ποσότητα!$A$2:$J$1184,6,FALSE)</f>
        <v>1</v>
      </c>
      <c r="E502" s="5" t="s">
        <v>2496</v>
      </c>
      <c r="F502" s="14">
        <f>VLOOKUP(A502,Μητρώο!$A$2:$C$1187,3)</f>
        <v>10</v>
      </c>
      <c r="G502" s="26">
        <v>200</v>
      </c>
      <c r="H502" s="26">
        <v>15.23</v>
      </c>
      <c r="I502" s="23">
        <v>184.77</v>
      </c>
      <c r="J502" s="14"/>
      <c r="K502" s="14" t="s">
        <v>45</v>
      </c>
      <c r="L502" s="14" t="s">
        <v>11</v>
      </c>
    </row>
    <row r="503" spans="1:12" ht="13.2" x14ac:dyDescent="0.25">
      <c r="A503" s="7" t="s">
        <v>1063</v>
      </c>
      <c r="B503" s="14" t="s">
        <v>2196</v>
      </c>
      <c r="C503" s="22">
        <f>VLOOKUP(A503,Μητρώο!$A$2:$E$1187,5,FALSE)</f>
        <v>45745</v>
      </c>
      <c r="D503" s="14">
        <f>VLOOKUP(A503,Ποσότητα!$A$2:$J$1184,6,FALSE)</f>
        <v>1</v>
      </c>
      <c r="E503" s="5" t="s">
        <v>2496</v>
      </c>
      <c r="F503" s="14">
        <f>VLOOKUP(A503,Μητρώο!$A$2:$C$1187,3)</f>
        <v>10</v>
      </c>
      <c r="G503" s="26">
        <v>1200</v>
      </c>
      <c r="H503" s="26">
        <v>91.4</v>
      </c>
      <c r="I503" s="23">
        <v>1108.5999999999999</v>
      </c>
      <c r="J503" s="14"/>
      <c r="K503" s="14" t="s">
        <v>45</v>
      </c>
      <c r="L503" s="14" t="s">
        <v>11</v>
      </c>
    </row>
    <row r="504" spans="1:12" ht="13.2" x14ac:dyDescent="0.25">
      <c r="A504" s="7" t="s">
        <v>1064</v>
      </c>
      <c r="B504" s="14" t="s">
        <v>2197</v>
      </c>
      <c r="C504" s="22">
        <f>VLOOKUP(A504,Μητρώο!$A$2:$E$1187,5,FALSE)</f>
        <v>45745</v>
      </c>
      <c r="D504" s="14">
        <f>VLOOKUP(A504,Ποσότητα!$A$2:$J$1184,6,FALSE)</f>
        <v>1</v>
      </c>
      <c r="E504" s="5" t="s">
        <v>2496</v>
      </c>
      <c r="F504" s="14">
        <f>VLOOKUP(A504,Μητρώο!$A$2:$C$1187,3)</f>
        <v>10</v>
      </c>
      <c r="G504" s="26">
        <v>100</v>
      </c>
      <c r="H504" s="26">
        <v>7.62</v>
      </c>
      <c r="I504" s="23">
        <v>92.38</v>
      </c>
      <c r="J504" s="14"/>
      <c r="K504" s="14" t="s">
        <v>45</v>
      </c>
      <c r="L504" s="14" t="s">
        <v>11</v>
      </c>
    </row>
    <row r="505" spans="1:12" ht="13.2" x14ac:dyDescent="0.25">
      <c r="A505" s="7" t="s">
        <v>1065</v>
      </c>
      <c r="B505" s="14" t="s">
        <v>2198</v>
      </c>
      <c r="C505" s="22">
        <f>VLOOKUP(A505,Μητρώο!$A$2:$E$1187,5,FALSE)</f>
        <v>45745</v>
      </c>
      <c r="D505" s="14">
        <f>VLOOKUP(A505,Ποσότητα!$A$2:$J$1184,6,FALSE)</f>
        <v>2</v>
      </c>
      <c r="E505" s="5" t="s">
        <v>2496</v>
      </c>
      <c r="F505" s="14">
        <f>VLOOKUP(A505,Μητρώο!$A$2:$C$1187,3)</f>
        <v>10</v>
      </c>
      <c r="G505" s="26">
        <v>180</v>
      </c>
      <c r="H505" s="26">
        <v>13.71</v>
      </c>
      <c r="I505" s="23">
        <v>166.29</v>
      </c>
      <c r="J505" s="14"/>
      <c r="K505" s="14" t="s">
        <v>45</v>
      </c>
      <c r="L505" s="14" t="s">
        <v>11</v>
      </c>
    </row>
    <row r="506" spans="1:12" ht="13.2" x14ac:dyDescent="0.25">
      <c r="A506" s="7" t="s">
        <v>1066</v>
      </c>
      <c r="B506" s="14" t="s">
        <v>2199</v>
      </c>
      <c r="C506" s="22">
        <f>VLOOKUP(A506,Μητρώο!$A$2:$E$1187,5,FALSE)</f>
        <v>45745</v>
      </c>
      <c r="D506" s="14">
        <f>VLOOKUP(A506,Ποσότητα!$A$2:$J$1184,6,FALSE)</f>
        <v>2</v>
      </c>
      <c r="E506" s="5" t="s">
        <v>2496</v>
      </c>
      <c r="F506" s="14">
        <f>VLOOKUP(A506,Μητρώο!$A$2:$C$1187,3)</f>
        <v>10</v>
      </c>
      <c r="G506" s="26">
        <v>160</v>
      </c>
      <c r="H506" s="26">
        <v>12.19</v>
      </c>
      <c r="I506" s="23">
        <v>147.81</v>
      </c>
      <c r="J506" s="14"/>
      <c r="K506" s="14" t="s">
        <v>45</v>
      </c>
      <c r="L506" s="14" t="s">
        <v>11</v>
      </c>
    </row>
    <row r="507" spans="1:12" ht="13.2" x14ac:dyDescent="0.25">
      <c r="A507" s="7" t="s">
        <v>1067</v>
      </c>
      <c r="B507" s="14" t="s">
        <v>2200</v>
      </c>
      <c r="C507" s="22">
        <f>VLOOKUP(A507,Μητρώο!$A$2:$E$1187,5,FALSE)</f>
        <v>45744</v>
      </c>
      <c r="D507" s="14">
        <f>VLOOKUP(A507,Ποσότητα!$A$2:$J$1184,6,FALSE)</f>
        <v>1</v>
      </c>
      <c r="E507" s="5" t="s">
        <v>2496</v>
      </c>
      <c r="F507" s="14">
        <f>VLOOKUP(A507,Μητρώο!$A$2:$C$1187,3)</f>
        <v>10</v>
      </c>
      <c r="G507" s="26">
        <v>980</v>
      </c>
      <c r="H507" s="26">
        <v>73.84</v>
      </c>
      <c r="I507" s="23">
        <v>906.16</v>
      </c>
      <c r="J507" s="14"/>
      <c r="K507" s="14" t="s">
        <v>45</v>
      </c>
      <c r="L507" s="14" t="s">
        <v>11</v>
      </c>
    </row>
    <row r="508" spans="1:12" ht="13.2" x14ac:dyDescent="0.25">
      <c r="A508" s="7" t="s">
        <v>1068</v>
      </c>
      <c r="B508" s="14" t="s">
        <v>2201</v>
      </c>
      <c r="C508" s="22">
        <f>VLOOKUP(A508,Μητρώο!$A$2:$E$1187,5,FALSE)</f>
        <v>45744</v>
      </c>
      <c r="D508" s="14">
        <f>VLOOKUP(A508,Ποσότητα!$A$2:$J$1184,6,FALSE)</f>
        <v>1</v>
      </c>
      <c r="E508" s="5" t="s">
        <v>2496</v>
      </c>
      <c r="F508" s="14">
        <f>VLOOKUP(A508,Μητρώο!$A$2:$C$1187,3)</f>
        <v>10</v>
      </c>
      <c r="G508" s="26">
        <v>750</v>
      </c>
      <c r="H508" s="26">
        <v>56.51</v>
      </c>
      <c r="I508" s="23">
        <v>693.49</v>
      </c>
      <c r="J508" s="14"/>
      <c r="K508" s="14" t="s">
        <v>45</v>
      </c>
      <c r="L508" s="14" t="s">
        <v>11</v>
      </c>
    </row>
    <row r="509" spans="1:12" ht="13.2" x14ac:dyDescent="0.25">
      <c r="A509" s="7" t="s">
        <v>1069</v>
      </c>
      <c r="B509" s="14" t="s">
        <v>2202</v>
      </c>
      <c r="C509" s="22">
        <f>VLOOKUP(A509,Μητρώο!$A$2:$E$1187,5,FALSE)</f>
        <v>45744</v>
      </c>
      <c r="D509" s="14">
        <f>VLOOKUP(A509,Ποσότητα!$A$2:$J$1184,6,FALSE)</f>
        <v>1</v>
      </c>
      <c r="E509" s="5" t="s">
        <v>2496</v>
      </c>
      <c r="F509" s="14">
        <f>VLOOKUP(A509,Μητρώο!$A$2:$C$1187,3)</f>
        <v>10</v>
      </c>
      <c r="G509" s="26">
        <v>470</v>
      </c>
      <c r="H509" s="26">
        <v>35.409999999999997</v>
      </c>
      <c r="I509" s="23">
        <v>434.59</v>
      </c>
      <c r="J509" s="14"/>
      <c r="K509" s="14" t="s">
        <v>45</v>
      </c>
      <c r="L509" s="14" t="s">
        <v>11</v>
      </c>
    </row>
    <row r="510" spans="1:12" ht="13.2" x14ac:dyDescent="0.25">
      <c r="A510" s="7" t="s">
        <v>1070</v>
      </c>
      <c r="B510" s="14" t="s">
        <v>2203</v>
      </c>
      <c r="C510" s="22">
        <f>VLOOKUP(A510,Μητρώο!$A$2:$E$1187,5,FALSE)</f>
        <v>45744</v>
      </c>
      <c r="D510" s="14">
        <f>VLOOKUP(A510,Ποσότητα!$A$2:$J$1184,6,FALSE)</f>
        <v>1</v>
      </c>
      <c r="E510" s="5" t="s">
        <v>2496</v>
      </c>
      <c r="F510" s="14">
        <f>VLOOKUP(A510,Μητρώο!$A$2:$C$1187,3)</f>
        <v>10</v>
      </c>
      <c r="G510" s="26">
        <v>500</v>
      </c>
      <c r="H510" s="26">
        <v>37.67</v>
      </c>
      <c r="I510" s="23">
        <v>462.33</v>
      </c>
      <c r="J510" s="14"/>
      <c r="K510" s="14" t="s">
        <v>45</v>
      </c>
      <c r="L510" s="14" t="s">
        <v>11</v>
      </c>
    </row>
    <row r="511" spans="1:12" ht="13.2" x14ac:dyDescent="0.25">
      <c r="A511" s="7" t="s">
        <v>1071</v>
      </c>
      <c r="B511" s="14" t="s">
        <v>2204</v>
      </c>
      <c r="C511" s="22">
        <f>VLOOKUP(A511,Μητρώο!$A$2:$E$1187,5,FALSE)</f>
        <v>45744</v>
      </c>
      <c r="D511" s="14">
        <f>VLOOKUP(A511,Ποσότητα!$A$2:$J$1184,6,FALSE)</f>
        <v>1</v>
      </c>
      <c r="E511" s="5" t="s">
        <v>2496</v>
      </c>
      <c r="F511" s="14">
        <f>VLOOKUP(A511,Μητρώο!$A$2:$C$1187,3)</f>
        <v>10</v>
      </c>
      <c r="G511" s="26">
        <v>300</v>
      </c>
      <c r="H511" s="26">
        <v>22.6</v>
      </c>
      <c r="I511" s="23">
        <v>277.39999999999998</v>
      </c>
      <c r="J511" s="14"/>
      <c r="K511" s="14" t="s">
        <v>45</v>
      </c>
      <c r="L511" s="14" t="s">
        <v>11</v>
      </c>
    </row>
    <row r="512" spans="1:12" ht="13.2" x14ac:dyDescent="0.25">
      <c r="A512" s="7" t="s">
        <v>1072</v>
      </c>
      <c r="B512" s="14" t="s">
        <v>2205</v>
      </c>
      <c r="C512" s="22">
        <f>VLOOKUP(A512,Μητρώο!$A$2:$E$1187,5,FALSE)</f>
        <v>45744</v>
      </c>
      <c r="D512" s="14">
        <f>VLOOKUP(A512,Ποσότητα!$A$2:$J$1184,6,FALSE)</f>
        <v>1</v>
      </c>
      <c r="E512" s="5" t="s">
        <v>2496</v>
      </c>
      <c r="F512" s="14">
        <f>VLOOKUP(A512,Μητρώο!$A$2:$C$1187,3)</f>
        <v>10</v>
      </c>
      <c r="G512" s="26">
        <v>385</v>
      </c>
      <c r="H512" s="26">
        <v>29.01</v>
      </c>
      <c r="I512" s="23">
        <v>355.99</v>
      </c>
      <c r="J512" s="14"/>
      <c r="K512" s="14" t="s">
        <v>45</v>
      </c>
      <c r="L512" s="14" t="s">
        <v>11</v>
      </c>
    </row>
    <row r="513" spans="1:12" ht="13.2" x14ac:dyDescent="0.25">
      <c r="A513" s="7" t="s">
        <v>1073</v>
      </c>
      <c r="B513" s="14" t="s">
        <v>2206</v>
      </c>
      <c r="C513" s="22">
        <f>VLOOKUP(A513,Μητρώο!$A$2:$E$1187,5,FALSE)</f>
        <v>45743</v>
      </c>
      <c r="D513" s="14">
        <f>VLOOKUP(A513,Ποσότητα!$A$2:$J$1184,6,FALSE)</f>
        <v>1</v>
      </c>
      <c r="E513" s="5" t="s">
        <v>2496</v>
      </c>
      <c r="F513" s="14">
        <f>VLOOKUP(A513,Μητρώο!$A$2:$C$1187,3)</f>
        <v>10</v>
      </c>
      <c r="G513" s="26">
        <v>460</v>
      </c>
      <c r="H513" s="26">
        <v>34.659999999999997</v>
      </c>
      <c r="I513" s="23">
        <v>425.34</v>
      </c>
      <c r="J513" s="14"/>
      <c r="K513" s="14" t="s">
        <v>45</v>
      </c>
      <c r="L513" s="14" t="s">
        <v>11</v>
      </c>
    </row>
    <row r="514" spans="1:12" ht="13.2" x14ac:dyDescent="0.25">
      <c r="A514" s="7" t="s">
        <v>1074</v>
      </c>
      <c r="B514" s="14" t="s">
        <v>2207</v>
      </c>
      <c r="C514" s="22">
        <f>VLOOKUP(A514,Μητρώο!$A$2:$E$1187,5,FALSE)</f>
        <v>45743</v>
      </c>
      <c r="D514" s="14">
        <f>VLOOKUP(A514,Ποσότητα!$A$2:$J$1184,6,FALSE)</f>
        <v>1</v>
      </c>
      <c r="E514" s="5" t="s">
        <v>2496</v>
      </c>
      <c r="F514" s="14">
        <f>VLOOKUP(A514,Μητρώο!$A$2:$C$1187,3)</f>
        <v>10</v>
      </c>
      <c r="G514" s="26">
        <v>1080</v>
      </c>
      <c r="H514" s="26">
        <v>81.37</v>
      </c>
      <c r="I514" s="23">
        <v>998.63</v>
      </c>
      <c r="J514" s="14"/>
      <c r="K514" s="14" t="s">
        <v>45</v>
      </c>
      <c r="L514" s="14" t="s">
        <v>11</v>
      </c>
    </row>
    <row r="515" spans="1:12" ht="13.2" x14ac:dyDescent="0.25">
      <c r="A515" s="7" t="s">
        <v>1075</v>
      </c>
      <c r="B515" s="14" t="s">
        <v>2208</v>
      </c>
      <c r="C515" s="22">
        <f>VLOOKUP(A515,Μητρώο!$A$2:$E$1187,5,FALSE)</f>
        <v>45743</v>
      </c>
      <c r="D515" s="14">
        <f>VLOOKUP(A515,Ποσότητα!$A$2:$J$1184,6,FALSE)</f>
        <v>1</v>
      </c>
      <c r="E515" s="5" t="s">
        <v>2496</v>
      </c>
      <c r="F515" s="14">
        <f>VLOOKUP(A515,Μητρώο!$A$2:$C$1187,3)</f>
        <v>10</v>
      </c>
      <c r="G515" s="26">
        <v>1200</v>
      </c>
      <c r="H515" s="26">
        <v>90.41</v>
      </c>
      <c r="I515" s="23">
        <v>1109.5899999999999</v>
      </c>
      <c r="J515" s="14"/>
      <c r="K515" s="14" t="s">
        <v>45</v>
      </c>
      <c r="L515" s="14" t="s">
        <v>11</v>
      </c>
    </row>
    <row r="516" spans="1:12" ht="13.2" x14ac:dyDescent="0.25">
      <c r="A516" s="7" t="s">
        <v>1076</v>
      </c>
      <c r="B516" s="14" t="s">
        <v>2209</v>
      </c>
      <c r="C516" s="22">
        <f>VLOOKUP(A516,Μητρώο!$A$2:$E$1187,5,FALSE)</f>
        <v>45743</v>
      </c>
      <c r="D516" s="14">
        <f>VLOOKUP(A516,Ποσότητα!$A$2:$J$1184,6,FALSE)</f>
        <v>1</v>
      </c>
      <c r="E516" s="5" t="s">
        <v>2496</v>
      </c>
      <c r="F516" s="14">
        <f>VLOOKUP(A516,Μητρώο!$A$2:$C$1187,3)</f>
        <v>10</v>
      </c>
      <c r="G516" s="26">
        <v>850</v>
      </c>
      <c r="H516" s="26">
        <v>64.040000000000006</v>
      </c>
      <c r="I516" s="23">
        <v>785.96</v>
      </c>
      <c r="J516" s="14"/>
      <c r="K516" s="14" t="s">
        <v>45</v>
      </c>
      <c r="L516" s="14" t="s">
        <v>11</v>
      </c>
    </row>
    <row r="517" spans="1:12" ht="13.2" x14ac:dyDescent="0.25">
      <c r="A517" s="7" t="s">
        <v>1077</v>
      </c>
      <c r="B517" s="14" t="s">
        <v>2210</v>
      </c>
      <c r="C517" s="22">
        <f>VLOOKUP(A517,Μητρώο!$A$2:$E$1187,5,FALSE)</f>
        <v>45743</v>
      </c>
      <c r="D517" s="14">
        <f>VLOOKUP(A517,Ποσότητα!$A$2:$J$1184,6,FALSE)</f>
        <v>1</v>
      </c>
      <c r="E517" s="5" t="s">
        <v>2496</v>
      </c>
      <c r="F517" s="14">
        <f>VLOOKUP(A517,Μητρώο!$A$2:$C$1187,3)</f>
        <v>10</v>
      </c>
      <c r="G517" s="26">
        <v>580</v>
      </c>
      <c r="H517" s="26">
        <v>43.7</v>
      </c>
      <c r="I517" s="23">
        <v>536.29999999999995</v>
      </c>
      <c r="J517" s="14"/>
      <c r="K517" s="14" t="s">
        <v>45</v>
      </c>
      <c r="L517" s="14" t="s">
        <v>11</v>
      </c>
    </row>
    <row r="518" spans="1:12" ht="13.2" x14ac:dyDescent="0.25">
      <c r="A518" s="7" t="s">
        <v>1078</v>
      </c>
      <c r="B518" s="14" t="s">
        <v>2211</v>
      </c>
      <c r="C518" s="22">
        <f>VLOOKUP(A518,Μητρώο!$A$2:$E$1187,5,FALSE)</f>
        <v>45743</v>
      </c>
      <c r="D518" s="14">
        <f>VLOOKUP(A518,Ποσότητα!$A$2:$J$1184,6,FALSE)</f>
        <v>1</v>
      </c>
      <c r="E518" s="5" t="s">
        <v>2496</v>
      </c>
      <c r="F518" s="14">
        <f>VLOOKUP(A518,Μητρώο!$A$2:$C$1187,3)</f>
        <v>10</v>
      </c>
      <c r="G518" s="26">
        <v>320</v>
      </c>
      <c r="H518" s="26">
        <v>24.11</v>
      </c>
      <c r="I518" s="23">
        <v>295.89</v>
      </c>
      <c r="J518" s="14"/>
      <c r="K518" s="14" t="s">
        <v>45</v>
      </c>
      <c r="L518" s="14" t="s">
        <v>11</v>
      </c>
    </row>
    <row r="519" spans="1:12" ht="13.2" x14ac:dyDescent="0.25">
      <c r="A519" s="7" t="s">
        <v>1079</v>
      </c>
      <c r="B519" s="14" t="s">
        <v>2211</v>
      </c>
      <c r="C519" s="22">
        <f>VLOOKUP(A519,Μητρώο!$A$2:$E$1187,5,FALSE)</f>
        <v>45743</v>
      </c>
      <c r="D519" s="14">
        <f>VLOOKUP(A519,Ποσότητα!$A$2:$J$1184,6,FALSE)</f>
        <v>1</v>
      </c>
      <c r="E519" s="5" t="s">
        <v>2496</v>
      </c>
      <c r="F519" s="14">
        <f>VLOOKUP(A519,Μητρώο!$A$2:$C$1187,3)</f>
        <v>10</v>
      </c>
      <c r="G519" s="26">
        <v>3500</v>
      </c>
      <c r="H519" s="26">
        <v>268.49</v>
      </c>
      <c r="I519" s="23">
        <v>3231.51</v>
      </c>
      <c r="J519" s="14"/>
      <c r="K519" s="14" t="s">
        <v>45</v>
      </c>
      <c r="L519" s="14" t="s">
        <v>11</v>
      </c>
    </row>
    <row r="520" spans="1:12" ht="13.2" x14ac:dyDescent="0.25">
      <c r="A520" s="7" t="s">
        <v>1080</v>
      </c>
      <c r="B520" s="14" t="s">
        <v>2212</v>
      </c>
      <c r="C520" s="22">
        <f>VLOOKUP(A520,Μητρώο!$A$2:$E$1187,5,FALSE)</f>
        <v>45743</v>
      </c>
      <c r="D520" s="14">
        <f>VLOOKUP(A520,Ποσότητα!$A$2:$J$1184,6,FALSE)</f>
        <v>1</v>
      </c>
      <c r="E520" s="5" t="s">
        <v>2496</v>
      </c>
      <c r="F520" s="14">
        <f>VLOOKUP(A520,Μητρώο!$A$2:$C$1187,3)</f>
        <v>10</v>
      </c>
      <c r="G520" s="26">
        <v>650</v>
      </c>
      <c r="H520" s="26">
        <v>49.86</v>
      </c>
      <c r="I520" s="23">
        <v>600.14</v>
      </c>
      <c r="J520" s="14"/>
      <c r="K520" s="14" t="s">
        <v>45</v>
      </c>
      <c r="L520" s="14" t="s">
        <v>11</v>
      </c>
    </row>
    <row r="521" spans="1:12" ht="13.2" x14ac:dyDescent="0.25">
      <c r="A521" s="7" t="s">
        <v>1081</v>
      </c>
      <c r="B521" s="14" t="s">
        <v>2213</v>
      </c>
      <c r="C521" s="22">
        <f>VLOOKUP(A521,Μητρώο!$A$2:$E$1187,5,FALSE)</f>
        <v>45743</v>
      </c>
      <c r="D521" s="14">
        <f>VLOOKUP(A521,Ποσότητα!$A$2:$J$1184,6,FALSE)</f>
        <v>1</v>
      </c>
      <c r="E521" s="5" t="s">
        <v>2496</v>
      </c>
      <c r="F521" s="14">
        <f>VLOOKUP(A521,Μητρώο!$A$2:$C$1187,3)</f>
        <v>10</v>
      </c>
      <c r="G521" s="26">
        <v>200</v>
      </c>
      <c r="H521" s="26">
        <v>15.34</v>
      </c>
      <c r="I521" s="23">
        <v>184.66</v>
      </c>
      <c r="J521" s="14"/>
      <c r="K521" s="14" t="s">
        <v>45</v>
      </c>
      <c r="L521" s="14" t="s">
        <v>11</v>
      </c>
    </row>
    <row r="522" spans="1:12" ht="13.2" x14ac:dyDescent="0.25">
      <c r="A522" s="7" t="s">
        <v>1082</v>
      </c>
      <c r="B522" s="14" t="s">
        <v>2201</v>
      </c>
      <c r="C522" s="22">
        <f>VLOOKUP(A522,Μητρώο!$A$2:$E$1187,5,FALSE)</f>
        <v>45743</v>
      </c>
      <c r="D522" s="14">
        <f>VLOOKUP(A522,Ποσότητα!$A$2:$J$1184,6,FALSE)</f>
        <v>1</v>
      </c>
      <c r="E522" s="5" t="s">
        <v>2496</v>
      </c>
      <c r="F522" s="14">
        <f>VLOOKUP(A522,Μητρώο!$A$2:$C$1187,3)</f>
        <v>10</v>
      </c>
      <c r="G522" s="26">
        <v>750</v>
      </c>
      <c r="H522" s="26">
        <v>57.53</v>
      </c>
      <c r="I522" s="23">
        <v>692.47</v>
      </c>
      <c r="J522" s="14"/>
      <c r="K522" s="14" t="s">
        <v>45</v>
      </c>
      <c r="L522" s="14" t="s">
        <v>11</v>
      </c>
    </row>
    <row r="523" spans="1:12" ht="13.2" x14ac:dyDescent="0.25">
      <c r="A523" s="7" t="s">
        <v>1083</v>
      </c>
      <c r="B523" s="14" t="s">
        <v>2214</v>
      </c>
      <c r="C523" s="22">
        <f>VLOOKUP(A523,Μητρώο!$A$2:$E$1187,5,FALSE)</f>
        <v>45742</v>
      </c>
      <c r="D523" s="14">
        <f>VLOOKUP(A523,Ποσότητα!$A$2:$J$1184,6,FALSE)</f>
        <v>1</v>
      </c>
      <c r="E523" s="5" t="s">
        <v>2496</v>
      </c>
      <c r="F523" s="14">
        <f>VLOOKUP(A523,Μητρώο!$A$2:$C$1187,3)</f>
        <v>10</v>
      </c>
      <c r="G523" s="26">
        <v>1980</v>
      </c>
      <c r="H523" s="26">
        <v>152.43</v>
      </c>
      <c r="I523" s="23">
        <v>1827.57</v>
      </c>
      <c r="J523" s="14"/>
      <c r="K523" s="14" t="s">
        <v>45</v>
      </c>
      <c r="L523" s="14" t="s">
        <v>11</v>
      </c>
    </row>
    <row r="524" spans="1:12" ht="13.2" x14ac:dyDescent="0.25">
      <c r="A524" s="7" t="s">
        <v>1084</v>
      </c>
      <c r="B524" s="14" t="s">
        <v>2215</v>
      </c>
      <c r="C524" s="22">
        <f>VLOOKUP(A524,Μητρώο!$A$2:$E$1187,5,FALSE)</f>
        <v>45742</v>
      </c>
      <c r="D524" s="14">
        <f>VLOOKUP(A524,Ποσότητα!$A$2:$J$1184,6,FALSE)</f>
        <v>1</v>
      </c>
      <c r="E524" s="5" t="s">
        <v>2496</v>
      </c>
      <c r="F524" s="14">
        <f>VLOOKUP(A524,Μητρώο!$A$2:$C$1187,3)</f>
        <v>10</v>
      </c>
      <c r="G524" s="26">
        <v>2400</v>
      </c>
      <c r="H524" s="26">
        <v>184.77</v>
      </c>
      <c r="I524" s="23">
        <v>2215.23</v>
      </c>
      <c r="J524" s="14"/>
      <c r="K524" s="14" t="s">
        <v>45</v>
      </c>
      <c r="L524" s="14" t="s">
        <v>11</v>
      </c>
    </row>
    <row r="525" spans="1:12" ht="13.2" x14ac:dyDescent="0.25">
      <c r="A525" s="7" t="s">
        <v>1085</v>
      </c>
      <c r="B525" s="14" t="s">
        <v>2216</v>
      </c>
      <c r="C525" s="22">
        <f>VLOOKUP(A525,Μητρώο!$A$2:$E$1187,5,FALSE)</f>
        <v>45754</v>
      </c>
      <c r="D525" s="14">
        <f>VLOOKUP(A525,Ποσότητα!$A$2:$J$1184,6,FALSE)</f>
        <v>1</v>
      </c>
      <c r="E525" s="5" t="s">
        <v>2496</v>
      </c>
      <c r="F525" s="14">
        <f>VLOOKUP(A525,Μητρώο!$A$2:$C$1187,3)</f>
        <v>10</v>
      </c>
      <c r="G525" s="26">
        <v>330</v>
      </c>
      <c r="H525" s="26">
        <v>22.15</v>
      </c>
      <c r="I525" s="23">
        <v>307.85000000000002</v>
      </c>
      <c r="J525" s="14"/>
      <c r="K525" s="14" t="s">
        <v>45</v>
      </c>
      <c r="L525" s="14" t="s">
        <v>11</v>
      </c>
    </row>
    <row r="526" spans="1:12" ht="13.2" x14ac:dyDescent="0.25">
      <c r="A526" s="7" t="s">
        <v>1086</v>
      </c>
      <c r="B526" s="14" t="s">
        <v>2217</v>
      </c>
      <c r="C526" s="22">
        <f>VLOOKUP(A526,Μητρώο!$A$2:$E$1187,5,FALSE)</f>
        <v>45755</v>
      </c>
      <c r="D526" s="14">
        <f>VLOOKUP(A526,Ποσότητα!$A$2:$J$1184,6,FALSE)</f>
        <v>4</v>
      </c>
      <c r="E526" s="5" t="s">
        <v>2496</v>
      </c>
      <c r="F526" s="14">
        <f>VLOOKUP(A526,Μητρώο!$A$2:$C$1187,3)</f>
        <v>10</v>
      </c>
      <c r="G526" s="26">
        <v>3320</v>
      </c>
      <c r="H526" s="26">
        <v>243.77</v>
      </c>
      <c r="I526" s="23">
        <v>3076.23</v>
      </c>
      <c r="J526" s="14"/>
      <c r="K526" s="14" t="s">
        <v>45</v>
      </c>
      <c r="L526" s="14" t="s">
        <v>11</v>
      </c>
    </row>
    <row r="527" spans="1:12" ht="13.2" x14ac:dyDescent="0.25">
      <c r="A527" s="7" t="s">
        <v>1087</v>
      </c>
      <c r="B527" s="14" t="s">
        <v>2218</v>
      </c>
      <c r="C527" s="22">
        <f>VLOOKUP(A527,Μητρώο!$A$2:$E$1187,5,FALSE)</f>
        <v>45755</v>
      </c>
      <c r="D527" s="14">
        <f>VLOOKUP(A527,Ποσότητα!$A$2:$J$1184,6,FALSE)</f>
        <v>6</v>
      </c>
      <c r="E527" s="5" t="s">
        <v>2496</v>
      </c>
      <c r="F527" s="14">
        <f>VLOOKUP(A527,Μητρώο!$A$2:$C$1187,3)</f>
        <v>10</v>
      </c>
      <c r="G527" s="26">
        <v>3480</v>
      </c>
      <c r="H527" s="26">
        <v>255.52</v>
      </c>
      <c r="I527" s="23">
        <v>3224.48</v>
      </c>
      <c r="J527" s="14"/>
      <c r="K527" s="14" t="s">
        <v>45</v>
      </c>
      <c r="L527" s="14" t="s">
        <v>11</v>
      </c>
    </row>
    <row r="528" spans="1:12" ht="13.2" x14ac:dyDescent="0.25">
      <c r="A528" s="7" t="s">
        <v>1088</v>
      </c>
      <c r="B528" s="14" t="s">
        <v>2219</v>
      </c>
      <c r="C528" s="22">
        <f>VLOOKUP(A528,Μητρώο!$A$2:$E$1187,5,FALSE)</f>
        <v>45759</v>
      </c>
      <c r="D528" s="14">
        <f>VLOOKUP(A528,Ποσότητα!$A$2:$J$1184,6,FALSE)</f>
        <v>1</v>
      </c>
      <c r="E528" s="5" t="s">
        <v>2496</v>
      </c>
      <c r="F528" s="14">
        <f>VLOOKUP(A528,Μητρώο!$A$2:$C$1187,3)</f>
        <v>10</v>
      </c>
      <c r="G528" s="26">
        <v>6000</v>
      </c>
      <c r="H528" s="26">
        <v>433.97</v>
      </c>
      <c r="I528" s="23">
        <v>5566.03</v>
      </c>
      <c r="J528" s="14"/>
      <c r="K528" s="14" t="s">
        <v>45</v>
      </c>
      <c r="L528" s="14" t="s">
        <v>11</v>
      </c>
    </row>
    <row r="529" spans="1:12" ht="13.2" x14ac:dyDescent="0.25">
      <c r="A529" s="7" t="s">
        <v>1089</v>
      </c>
      <c r="B529" s="14" t="s">
        <v>2220</v>
      </c>
      <c r="C529" s="22">
        <f>VLOOKUP(A529,Μητρώο!$A$2:$E$1187,5,FALSE)</f>
        <v>45761</v>
      </c>
      <c r="D529" s="14">
        <f>VLOOKUP(A529,Ποσότητα!$A$2:$J$1184,6,FALSE)</f>
        <v>2</v>
      </c>
      <c r="E529" s="5" t="s">
        <v>2496</v>
      </c>
      <c r="F529" s="14">
        <f>VLOOKUP(A529,Μητρώο!$A$2:$C$1187,3)</f>
        <v>10</v>
      </c>
      <c r="G529" s="26">
        <v>1160</v>
      </c>
      <c r="H529" s="26">
        <v>83.27</v>
      </c>
      <c r="I529" s="23">
        <v>1076.73</v>
      </c>
      <c r="J529" s="14"/>
      <c r="K529" s="14" t="s">
        <v>45</v>
      </c>
      <c r="L529" s="14" t="s">
        <v>11</v>
      </c>
    </row>
    <row r="530" spans="1:12" ht="13.2" x14ac:dyDescent="0.25">
      <c r="A530" s="7" t="s">
        <v>1090</v>
      </c>
      <c r="B530" s="14" t="s">
        <v>2221</v>
      </c>
      <c r="C530" s="22">
        <f>VLOOKUP(A530,Μητρώο!$A$2:$E$1187,5,FALSE)</f>
        <v>45761</v>
      </c>
      <c r="D530" s="14">
        <f>VLOOKUP(A530,Ποσότητα!$A$2:$J$1184,6,FALSE)</f>
        <v>2</v>
      </c>
      <c r="E530" s="5" t="s">
        <v>2496</v>
      </c>
      <c r="F530" s="14">
        <f>VLOOKUP(A530,Μητρώο!$A$2:$C$1187,3)</f>
        <v>10</v>
      </c>
      <c r="G530" s="26">
        <v>1160</v>
      </c>
      <c r="H530" s="26">
        <v>83.27</v>
      </c>
      <c r="I530" s="23">
        <v>1076.73</v>
      </c>
      <c r="J530" s="14"/>
      <c r="K530" s="14" t="s">
        <v>45</v>
      </c>
      <c r="L530" s="14" t="s">
        <v>11</v>
      </c>
    </row>
    <row r="531" spans="1:12" ht="13.2" x14ac:dyDescent="0.25">
      <c r="A531" s="7" t="s">
        <v>1091</v>
      </c>
      <c r="B531" s="14" t="s">
        <v>2222</v>
      </c>
      <c r="C531" s="22">
        <f>VLOOKUP(A531,Μητρώο!$A$2:$E$1187,5,FALSE)</f>
        <v>45761</v>
      </c>
      <c r="D531" s="14">
        <f>VLOOKUP(A531,Ποσότητα!$A$2:$J$1184,6,FALSE)</f>
        <v>7</v>
      </c>
      <c r="E531" s="5" t="s">
        <v>2496</v>
      </c>
      <c r="F531" s="14">
        <f>VLOOKUP(A531,Μητρώο!$A$2:$C$1187,3)</f>
        <v>10</v>
      </c>
      <c r="G531" s="26">
        <v>4200</v>
      </c>
      <c r="H531" s="26">
        <v>301.48</v>
      </c>
      <c r="I531" s="23">
        <v>3898.52</v>
      </c>
      <c r="J531" s="14"/>
      <c r="K531" s="14" t="s">
        <v>45</v>
      </c>
      <c r="L531" s="14" t="s">
        <v>11</v>
      </c>
    </row>
    <row r="532" spans="1:12" ht="13.2" x14ac:dyDescent="0.25">
      <c r="A532" s="7" t="s">
        <v>1187</v>
      </c>
      <c r="B532" s="14" t="s">
        <v>2314</v>
      </c>
      <c r="C532" s="22">
        <f>VLOOKUP(A532,Μητρώο!$A$2:$E$1187,5,FALSE)</f>
        <v>45775</v>
      </c>
      <c r="D532" s="14">
        <f>VLOOKUP(A532,Ποσότητα!$A$2:$J$1184,6,FALSE)</f>
        <v>1</v>
      </c>
      <c r="E532" s="5" t="s">
        <v>2496</v>
      </c>
      <c r="F532" s="14">
        <f>VLOOKUP(A532,Μητρώο!$A$2:$C$1187,3)</f>
        <v>10</v>
      </c>
      <c r="G532" s="26">
        <v>35031.83</v>
      </c>
      <c r="H532" s="26">
        <v>2351.4499999999998</v>
      </c>
      <c r="I532" s="23">
        <v>32680.38</v>
      </c>
      <c r="J532" s="14"/>
      <c r="K532" s="14" t="s">
        <v>2373</v>
      </c>
      <c r="L532" s="14" t="s">
        <v>11</v>
      </c>
    </row>
    <row r="533" spans="1:12" ht="13.2" x14ac:dyDescent="0.25">
      <c r="A533" s="7" t="s">
        <v>105</v>
      </c>
      <c r="B533" s="14" t="s">
        <v>1255</v>
      </c>
      <c r="C533" s="22">
        <f>VLOOKUP(A533,Μητρώο!$A$2:$E$1187,5,FALSE)</f>
        <v>45776</v>
      </c>
      <c r="D533" s="14">
        <f>VLOOKUP(A533,Ποσότητα!$A$2:$J$1184,6,FALSE)</f>
        <v>1</v>
      </c>
      <c r="E533" s="5" t="s">
        <v>2491</v>
      </c>
      <c r="F533" s="14">
        <f>VLOOKUP(A533,Μητρώο!$A$2:$C$1187,3)</f>
        <v>10</v>
      </c>
      <c r="G533" s="26">
        <v>441.56</v>
      </c>
      <c r="H533" s="26">
        <v>29.64</v>
      </c>
      <c r="I533" s="23">
        <v>411.92</v>
      </c>
      <c r="J533" s="14"/>
      <c r="K533" s="14" t="s">
        <v>44</v>
      </c>
      <c r="L533" s="14" t="s">
        <v>11</v>
      </c>
    </row>
    <row r="534" spans="1:12" ht="13.2" x14ac:dyDescent="0.25">
      <c r="A534" s="7" t="s">
        <v>106</v>
      </c>
      <c r="B534" s="14" t="s">
        <v>1256</v>
      </c>
      <c r="C534" s="22">
        <f>VLOOKUP(A534,Μητρώο!$A$2:$E$1187,5,FALSE)</f>
        <v>45776</v>
      </c>
      <c r="D534" s="14">
        <f>VLOOKUP(A534,Ποσότητα!$A$2:$J$1184,6,FALSE)</f>
        <v>1</v>
      </c>
      <c r="E534" s="5" t="s">
        <v>2491</v>
      </c>
      <c r="F534" s="14">
        <f>VLOOKUP(A534,Μητρώο!$A$2:$C$1187,3)</f>
        <v>10</v>
      </c>
      <c r="G534" s="26">
        <v>304.93</v>
      </c>
      <c r="H534" s="26">
        <v>20.47</v>
      </c>
      <c r="I534" s="23">
        <v>284.45999999999998</v>
      </c>
      <c r="J534" s="14"/>
      <c r="K534" s="14" t="s">
        <v>44</v>
      </c>
      <c r="L534" s="14" t="s">
        <v>11</v>
      </c>
    </row>
    <row r="535" spans="1:12" ht="13.2" x14ac:dyDescent="0.25">
      <c r="A535" s="7" t="s">
        <v>1092</v>
      </c>
      <c r="B535" s="14" t="s">
        <v>2223</v>
      </c>
      <c r="C535" s="22">
        <f>VLOOKUP(A535,Μητρώο!$A$2:$E$1187,5,FALSE)</f>
        <v>45756</v>
      </c>
      <c r="D535" s="14">
        <f>VLOOKUP(A535,Ποσότητα!$A$2:$J$1184,6,FALSE)</f>
        <v>1</v>
      </c>
      <c r="E535" s="5" t="s">
        <v>2496</v>
      </c>
      <c r="F535" s="14">
        <f>VLOOKUP(A535,Μητρώο!$A$2:$C$1187,3)</f>
        <v>10</v>
      </c>
      <c r="G535" s="26">
        <v>974</v>
      </c>
      <c r="H535" s="26">
        <v>65.38</v>
      </c>
      <c r="I535" s="23">
        <v>908.62</v>
      </c>
      <c r="J535" s="14"/>
      <c r="K535" s="14" t="s">
        <v>45</v>
      </c>
      <c r="L535" s="14" t="s">
        <v>11</v>
      </c>
    </row>
    <row r="536" spans="1:12" ht="13.2" x14ac:dyDescent="0.25">
      <c r="A536" s="7" t="s">
        <v>1093</v>
      </c>
      <c r="B536" s="14" t="s">
        <v>2224</v>
      </c>
      <c r="C536" s="22">
        <f>VLOOKUP(A536,Μητρώο!$A$2:$E$1187,5,FALSE)</f>
        <v>45756</v>
      </c>
      <c r="D536" s="14">
        <f>VLOOKUP(A536,Ποσότητα!$A$2:$J$1184,6,FALSE)</f>
        <v>1</v>
      </c>
      <c r="E536" s="5" t="s">
        <v>2496</v>
      </c>
      <c r="F536" s="14">
        <f>VLOOKUP(A536,Μητρώο!$A$2:$C$1187,3)</f>
        <v>10</v>
      </c>
      <c r="G536" s="26">
        <v>866</v>
      </c>
      <c r="H536" s="26">
        <v>58.13</v>
      </c>
      <c r="I536" s="23">
        <v>807.87</v>
      </c>
      <c r="J536" s="14"/>
      <c r="K536" s="14" t="s">
        <v>45</v>
      </c>
      <c r="L536" s="14" t="s">
        <v>11</v>
      </c>
    </row>
    <row r="537" spans="1:12" ht="13.2" x14ac:dyDescent="0.25">
      <c r="A537" s="7" t="s">
        <v>1094</v>
      </c>
      <c r="B537" s="14" t="s">
        <v>2225</v>
      </c>
      <c r="C537" s="22">
        <f>VLOOKUP(A537,Μητρώο!$A$2:$E$1187,5,FALSE)</f>
        <v>45755</v>
      </c>
      <c r="D537" s="14">
        <f>VLOOKUP(A537,Ποσότητα!$A$2:$J$1184,6,FALSE)</f>
        <v>1</v>
      </c>
      <c r="E537" s="5" t="s">
        <v>2496</v>
      </c>
      <c r="F537" s="14">
        <f>VLOOKUP(A537,Μητρώο!$A$2:$C$1187,3)</f>
        <v>10</v>
      </c>
      <c r="G537" s="26">
        <v>315</v>
      </c>
      <c r="H537" s="26">
        <v>21.14</v>
      </c>
      <c r="I537" s="23">
        <v>293.86</v>
      </c>
      <c r="J537" s="14"/>
      <c r="K537" s="14" t="s">
        <v>45</v>
      </c>
      <c r="L537" s="14" t="s">
        <v>11</v>
      </c>
    </row>
    <row r="538" spans="1:12" ht="13.2" x14ac:dyDescent="0.25">
      <c r="A538" s="7" t="s">
        <v>1095</v>
      </c>
      <c r="B538" s="14" t="s">
        <v>2226</v>
      </c>
      <c r="C538" s="22">
        <f>VLOOKUP(A538,Μητρώο!$A$2:$E$1187,5,FALSE)</f>
        <v>45745</v>
      </c>
      <c r="D538" s="14">
        <f>VLOOKUP(A538,Ποσότητα!$A$2:$J$1184,6,FALSE)</f>
        <v>20</v>
      </c>
      <c r="E538" s="5" t="s">
        <v>2496</v>
      </c>
      <c r="F538" s="14">
        <f>VLOOKUP(A538,Μητρώο!$A$2:$C$1187,3)</f>
        <v>10</v>
      </c>
      <c r="G538" s="26">
        <v>3760</v>
      </c>
      <c r="H538" s="26">
        <v>283.29000000000002</v>
      </c>
      <c r="I538" s="23">
        <v>3476.71</v>
      </c>
      <c r="J538" s="14"/>
      <c r="K538" s="14" t="s">
        <v>45</v>
      </c>
      <c r="L538" s="14" t="s">
        <v>11</v>
      </c>
    </row>
    <row r="539" spans="1:12" ht="13.2" x14ac:dyDescent="0.25">
      <c r="A539" s="7" t="s">
        <v>107</v>
      </c>
      <c r="B539" s="14" t="s">
        <v>1257</v>
      </c>
      <c r="C539" s="22">
        <f>VLOOKUP(A539,Μητρώο!$A$2:$E$1187,5,FALSE)</f>
        <v>45745</v>
      </c>
      <c r="D539" s="14">
        <f>VLOOKUP(A539,Ποσότητα!$A$2:$J$1184,6,FALSE)</f>
        <v>15</v>
      </c>
      <c r="E539" s="5" t="s">
        <v>2491</v>
      </c>
      <c r="F539" s="14">
        <f>VLOOKUP(A539,Μητρώο!$A$2:$C$1187,3)</f>
        <v>10</v>
      </c>
      <c r="G539" s="26">
        <v>1350</v>
      </c>
      <c r="H539" s="26">
        <v>101.71</v>
      </c>
      <c r="I539" s="23">
        <v>1248.29</v>
      </c>
      <c r="J539" s="14"/>
      <c r="K539" s="14" t="s">
        <v>44</v>
      </c>
      <c r="L539" s="14" t="s">
        <v>11</v>
      </c>
    </row>
    <row r="540" spans="1:12" ht="13.2" x14ac:dyDescent="0.25">
      <c r="A540" s="7" t="s">
        <v>108</v>
      </c>
      <c r="B540" s="14" t="s">
        <v>1258</v>
      </c>
      <c r="C540" s="22">
        <f>VLOOKUP(A540,Μητρώο!$A$2:$E$1187,5,FALSE)</f>
        <v>45745</v>
      </c>
      <c r="D540" s="14">
        <f>VLOOKUP(A540,Ποσότητα!$A$2:$J$1184,6,FALSE)</f>
        <v>30</v>
      </c>
      <c r="E540" s="5" t="s">
        <v>2491</v>
      </c>
      <c r="F540" s="14">
        <f>VLOOKUP(A540,Μητρώο!$A$2:$C$1187,3)</f>
        <v>10</v>
      </c>
      <c r="G540" s="26">
        <v>2070</v>
      </c>
      <c r="H540" s="26">
        <v>155.96</v>
      </c>
      <c r="I540" s="23">
        <v>1914.04</v>
      </c>
      <c r="J540" s="14"/>
      <c r="K540" s="14" t="s">
        <v>44</v>
      </c>
      <c r="L540" s="14" t="s">
        <v>11</v>
      </c>
    </row>
    <row r="541" spans="1:12" ht="13.2" x14ac:dyDescent="0.25">
      <c r="A541" s="7" t="s">
        <v>109</v>
      </c>
      <c r="B541" s="14" t="s">
        <v>1259</v>
      </c>
      <c r="C541" s="22">
        <f>VLOOKUP(A541,Μητρώο!$A$2:$E$1187,5,FALSE)</f>
        <v>45745</v>
      </c>
      <c r="D541" s="14">
        <f>VLOOKUP(A541,Ποσότητα!$A$2:$J$1184,6,FALSE)</f>
        <v>10</v>
      </c>
      <c r="E541" s="5" t="s">
        <v>2491</v>
      </c>
      <c r="F541" s="14">
        <f>VLOOKUP(A541,Μητρώο!$A$2:$C$1187,3)</f>
        <v>10</v>
      </c>
      <c r="G541" s="26">
        <v>950</v>
      </c>
      <c r="H541" s="26">
        <v>71.58</v>
      </c>
      <c r="I541" s="23">
        <v>878.42</v>
      </c>
      <c r="J541" s="14"/>
      <c r="K541" s="14" t="s">
        <v>44</v>
      </c>
      <c r="L541" s="14" t="s">
        <v>11</v>
      </c>
    </row>
    <row r="542" spans="1:12" ht="13.2" x14ac:dyDescent="0.25">
      <c r="A542" s="7" t="s">
        <v>110</v>
      </c>
      <c r="B542" s="14" t="s">
        <v>1260</v>
      </c>
      <c r="C542" s="22">
        <f>VLOOKUP(A542,Μητρώο!$A$2:$E$1187,5,FALSE)</f>
        <v>45745</v>
      </c>
      <c r="D542" s="14">
        <f>VLOOKUP(A542,Ποσότητα!$A$2:$J$1184,6,FALSE)</f>
        <v>40</v>
      </c>
      <c r="E542" s="5" t="s">
        <v>2491</v>
      </c>
      <c r="F542" s="14">
        <f>VLOOKUP(A542,Μητρώο!$A$2:$C$1187,3)</f>
        <v>10</v>
      </c>
      <c r="G542" s="26">
        <v>2360</v>
      </c>
      <c r="H542" s="26">
        <v>177.81</v>
      </c>
      <c r="I542" s="23">
        <v>2182.19</v>
      </c>
      <c r="J542" s="14"/>
      <c r="K542" s="14" t="s">
        <v>44</v>
      </c>
      <c r="L542" s="14" t="s">
        <v>11</v>
      </c>
    </row>
    <row r="543" spans="1:12" ht="13.2" x14ac:dyDescent="0.25">
      <c r="A543" s="7" t="s">
        <v>1096</v>
      </c>
      <c r="B543" s="14" t="s">
        <v>2227</v>
      </c>
      <c r="C543" s="22">
        <f>VLOOKUP(A543,Μητρώο!$A$2:$E$1187,5,FALSE)</f>
        <v>45743</v>
      </c>
      <c r="D543" s="14">
        <f>VLOOKUP(A543,Ποσότητα!$A$2:$J$1184,6,FALSE)</f>
        <v>40</v>
      </c>
      <c r="E543" s="5" t="s">
        <v>2496</v>
      </c>
      <c r="F543" s="14">
        <f>VLOOKUP(A543,Μητρώο!$A$2:$C$1187,3)</f>
        <v>10</v>
      </c>
      <c r="G543" s="26">
        <v>5160</v>
      </c>
      <c r="H543" s="26">
        <v>395.84</v>
      </c>
      <c r="I543" s="23">
        <v>4764.16</v>
      </c>
      <c r="J543" s="14"/>
      <c r="K543" s="14" t="s">
        <v>45</v>
      </c>
      <c r="L543" s="14" t="s">
        <v>11</v>
      </c>
    </row>
    <row r="544" spans="1:12" ht="13.2" x14ac:dyDescent="0.25">
      <c r="A544" s="7" t="s">
        <v>1097</v>
      </c>
      <c r="B544" s="14" t="s">
        <v>2228</v>
      </c>
      <c r="C544" s="22">
        <f>VLOOKUP(A544,Μητρώο!$A$2:$E$1187,5,FALSE)</f>
        <v>45743</v>
      </c>
      <c r="D544" s="14">
        <f>VLOOKUP(A544,Ποσότητα!$A$2:$J$1184,6,FALSE)</f>
        <v>6</v>
      </c>
      <c r="E544" s="5" t="s">
        <v>2496</v>
      </c>
      <c r="F544" s="14">
        <f>VLOOKUP(A544,Μητρώο!$A$2:$C$1187,3)</f>
        <v>10</v>
      </c>
      <c r="G544" s="26">
        <v>1788</v>
      </c>
      <c r="H544" s="26">
        <v>120.02</v>
      </c>
      <c r="I544" s="23">
        <v>1667.98</v>
      </c>
      <c r="J544" s="14"/>
      <c r="K544" s="14" t="s">
        <v>45</v>
      </c>
      <c r="L544" s="14" t="s">
        <v>11</v>
      </c>
    </row>
    <row r="545" spans="1:12" ht="13.2" x14ac:dyDescent="0.25">
      <c r="A545" s="7" t="s">
        <v>111</v>
      </c>
      <c r="B545" s="14" t="s">
        <v>1261</v>
      </c>
      <c r="C545" s="22">
        <f>VLOOKUP(A545,Μητρώο!$A$2:$E$1187,5,FALSE)</f>
        <v>45759</v>
      </c>
      <c r="D545" s="14">
        <f>VLOOKUP(A545,Ποσότητα!$A$2:$J$1184,6,FALSE)</f>
        <v>4</v>
      </c>
      <c r="E545" s="5" t="s">
        <v>2491</v>
      </c>
      <c r="F545" s="14">
        <f>VLOOKUP(A545,Μητρώο!$A$2:$C$1187,3)</f>
        <v>10</v>
      </c>
      <c r="G545" s="26">
        <v>500</v>
      </c>
      <c r="H545" s="26">
        <v>33.56</v>
      </c>
      <c r="I545" s="23">
        <v>466.44</v>
      </c>
      <c r="J545" s="14"/>
      <c r="K545" s="14" t="s">
        <v>44</v>
      </c>
      <c r="L545" s="14" t="s">
        <v>11</v>
      </c>
    </row>
    <row r="546" spans="1:12" ht="13.2" x14ac:dyDescent="0.25">
      <c r="A546" s="7" t="s">
        <v>1098</v>
      </c>
      <c r="B546" s="14" t="s">
        <v>2229</v>
      </c>
      <c r="C546" s="22">
        <f>VLOOKUP(A546,Μητρώο!$A$2:$E$1187,5,FALSE)</f>
        <v>45743</v>
      </c>
      <c r="D546" s="14">
        <f>VLOOKUP(A546,Ποσότητα!$A$2:$J$1184,6,FALSE)</f>
        <v>8</v>
      </c>
      <c r="E546" s="5" t="s">
        <v>2496</v>
      </c>
      <c r="F546" s="14">
        <f>VLOOKUP(A546,Μητρώο!$A$2:$C$1187,3)</f>
        <v>10</v>
      </c>
      <c r="G546" s="26">
        <v>799.19</v>
      </c>
      <c r="H546" s="26">
        <v>53.64</v>
      </c>
      <c r="I546" s="23">
        <v>745.55</v>
      </c>
      <c r="J546" s="14"/>
      <c r="K546" s="14" t="s">
        <v>45</v>
      </c>
      <c r="L546" s="14" t="s">
        <v>11</v>
      </c>
    </row>
    <row r="547" spans="1:12" ht="13.2" x14ac:dyDescent="0.25">
      <c r="A547" s="7" t="s">
        <v>112</v>
      </c>
      <c r="B547" s="14" t="s">
        <v>1262</v>
      </c>
      <c r="C547" s="22">
        <f>VLOOKUP(A547,Μητρώο!$A$2:$E$1187,5,FALSE)</f>
        <v>45743</v>
      </c>
      <c r="D547" s="14">
        <f>VLOOKUP(A547,Ποσότητα!$A$2:$J$1184,6,FALSE)</f>
        <v>8</v>
      </c>
      <c r="E547" s="5" t="s">
        <v>2491</v>
      </c>
      <c r="F547" s="14">
        <f>VLOOKUP(A547,Μητρώο!$A$2:$C$1187,3)</f>
        <v>10</v>
      </c>
      <c r="G547" s="26">
        <v>624</v>
      </c>
      <c r="H547" s="26">
        <v>47.01</v>
      </c>
      <c r="I547" s="23">
        <v>576.99</v>
      </c>
      <c r="J547" s="14"/>
      <c r="K547" s="14" t="s">
        <v>44</v>
      </c>
      <c r="L547" s="14" t="s">
        <v>11</v>
      </c>
    </row>
    <row r="548" spans="1:12" ht="13.2" x14ac:dyDescent="0.25">
      <c r="A548" s="7" t="s">
        <v>113</v>
      </c>
      <c r="B548" s="14" t="s">
        <v>1263</v>
      </c>
      <c r="C548" s="22">
        <f>VLOOKUP(A548,Μητρώο!$A$2:$E$1187,5,FALSE)</f>
        <v>45731</v>
      </c>
      <c r="D548" s="14">
        <f>VLOOKUP(A548,Ποσότητα!$A$2:$J$1184,6,FALSE)</f>
        <v>25</v>
      </c>
      <c r="E548" s="5" t="s">
        <v>2491</v>
      </c>
      <c r="F548" s="14">
        <f>VLOOKUP(A548,Μητρώο!$A$2:$C$1187,3)</f>
        <v>10</v>
      </c>
      <c r="G548" s="26">
        <v>850</v>
      </c>
      <c r="H548" s="26">
        <v>64.040000000000006</v>
      </c>
      <c r="I548" s="23">
        <v>785.96</v>
      </c>
      <c r="J548" s="14"/>
      <c r="K548" s="14" t="s">
        <v>44</v>
      </c>
      <c r="L548" s="14" t="s">
        <v>11</v>
      </c>
    </row>
    <row r="549" spans="1:12" ht="13.2" x14ac:dyDescent="0.25">
      <c r="A549" s="28" t="s">
        <v>1099</v>
      </c>
      <c r="B549" s="29" t="s">
        <v>2230</v>
      </c>
      <c r="C549" s="30">
        <f>VLOOKUP(A549,Μητρώο!$A$2:$E$1187,5,FALSE)</f>
        <v>45723</v>
      </c>
      <c r="D549" s="29">
        <v>13</v>
      </c>
      <c r="E549" s="31" t="s">
        <v>2496</v>
      </c>
      <c r="F549" s="29">
        <f>VLOOKUP(A549,Μητρώο!$A$2:$C$1187,3)</f>
        <v>10</v>
      </c>
      <c r="G549" s="32">
        <f>799.19+Αγορές!G4</f>
        <v>1294.19</v>
      </c>
      <c r="H549" s="32">
        <f>65.69+Αγορές!H4</f>
        <v>91.46</v>
      </c>
      <c r="I549" s="33">
        <f>733.5+Αγορές!I4</f>
        <v>1202.73</v>
      </c>
      <c r="J549" s="29"/>
      <c r="K549" s="29" t="s">
        <v>45</v>
      </c>
      <c r="L549" s="29" t="s">
        <v>11</v>
      </c>
    </row>
    <row r="550" spans="1:12" ht="13.2" x14ac:dyDescent="0.25">
      <c r="A550" s="7" t="s">
        <v>1100</v>
      </c>
      <c r="B550" s="14" t="s">
        <v>2231</v>
      </c>
      <c r="C550" s="22">
        <f>VLOOKUP(A550,Μητρώο!$A$2:$E$1187,5,FALSE)</f>
        <v>45723</v>
      </c>
      <c r="D550" s="14">
        <f>VLOOKUP(A550,Ποσότητα!$A$2:$J$1184,6,FALSE)</f>
        <v>15</v>
      </c>
      <c r="E550" s="5" t="s">
        <v>2496</v>
      </c>
      <c r="F550" s="14">
        <f>VLOOKUP(A550,Μητρώο!$A$2:$C$1187,3)</f>
        <v>10</v>
      </c>
      <c r="G550" s="26">
        <v>1800</v>
      </c>
      <c r="H550" s="26">
        <v>135.62</v>
      </c>
      <c r="I550" s="23">
        <v>1664.38</v>
      </c>
      <c r="J550" s="14"/>
      <c r="K550" s="14" t="s">
        <v>45</v>
      </c>
      <c r="L550" s="14" t="s">
        <v>11</v>
      </c>
    </row>
    <row r="551" spans="1:12" ht="13.2" x14ac:dyDescent="0.25">
      <c r="A551" s="7" t="s">
        <v>1101</v>
      </c>
      <c r="B551" s="14" t="s">
        <v>2232</v>
      </c>
      <c r="C551" s="22">
        <f>VLOOKUP(A551,Μητρώο!$A$2:$E$1187,5,FALSE)</f>
        <v>45727</v>
      </c>
      <c r="D551" s="14">
        <f>VLOOKUP(A551,Ποσότητα!$A$2:$J$1184,6,FALSE)</f>
        <v>15</v>
      </c>
      <c r="E551" s="5" t="s">
        <v>2496</v>
      </c>
      <c r="F551" s="14">
        <f>VLOOKUP(A551,Μητρώο!$A$2:$C$1187,3)</f>
        <v>10</v>
      </c>
      <c r="G551" s="26">
        <v>3630</v>
      </c>
      <c r="H551" s="26">
        <v>273.49</v>
      </c>
      <c r="I551" s="23">
        <v>3356.51</v>
      </c>
      <c r="J551" s="14"/>
      <c r="K551" s="14" t="s">
        <v>45</v>
      </c>
      <c r="L551" s="14" t="s">
        <v>11</v>
      </c>
    </row>
    <row r="552" spans="1:12" ht="13.2" x14ac:dyDescent="0.25">
      <c r="A552" s="7" t="s">
        <v>1102</v>
      </c>
      <c r="B552" s="14" t="s">
        <v>2233</v>
      </c>
      <c r="C552" s="22">
        <f>VLOOKUP(A552,Μητρώο!$A$2:$E$1187,5,FALSE)</f>
        <v>45727</v>
      </c>
      <c r="D552" s="14">
        <f>VLOOKUP(A552,Ποσότητα!$A$2:$J$1184,6,FALSE)</f>
        <v>10</v>
      </c>
      <c r="E552" s="5" t="s">
        <v>2496</v>
      </c>
      <c r="F552" s="14">
        <f>VLOOKUP(A552,Μητρώο!$A$2:$C$1187,3)</f>
        <v>10</v>
      </c>
      <c r="G552" s="26">
        <v>2750</v>
      </c>
      <c r="H552" s="26">
        <v>207.19</v>
      </c>
      <c r="I552" s="23">
        <v>2542.81</v>
      </c>
      <c r="J552" s="14"/>
      <c r="K552" s="14" t="s">
        <v>45</v>
      </c>
      <c r="L552" s="14" t="s">
        <v>11</v>
      </c>
    </row>
    <row r="553" spans="1:12" ht="13.2" x14ac:dyDescent="0.25">
      <c r="A553" s="7" t="s">
        <v>1103</v>
      </c>
      <c r="B553" s="14" t="s">
        <v>2234</v>
      </c>
      <c r="C553" s="22">
        <f>VLOOKUP(A553,Μητρώο!$A$2:$E$1187,5,FALSE)</f>
        <v>45723</v>
      </c>
      <c r="D553" s="14">
        <f>VLOOKUP(A553,Ποσότητα!$A$2:$J$1184,6,FALSE)</f>
        <v>2</v>
      </c>
      <c r="E553" s="5" t="s">
        <v>2496</v>
      </c>
      <c r="F553" s="14">
        <f>VLOOKUP(A553,Μητρώο!$A$2:$C$1187,3)</f>
        <v>10</v>
      </c>
      <c r="G553" s="26">
        <v>250</v>
      </c>
      <c r="H553" s="26">
        <v>18.84</v>
      </c>
      <c r="I553" s="23">
        <v>231.16</v>
      </c>
      <c r="J553" s="14"/>
      <c r="K553" s="14" t="s">
        <v>45</v>
      </c>
      <c r="L553" s="14" t="s">
        <v>11</v>
      </c>
    </row>
    <row r="554" spans="1:12" ht="13.2" x14ac:dyDescent="0.25">
      <c r="A554" s="7" t="s">
        <v>1104</v>
      </c>
      <c r="B554" s="14" t="s">
        <v>2235</v>
      </c>
      <c r="C554" s="22">
        <f>VLOOKUP(A554,Μητρώο!$A$2:$E$1187,5,FALSE)</f>
        <v>45723</v>
      </c>
      <c r="D554" s="14">
        <f>VLOOKUP(A554,Ποσότητα!$A$2:$J$1184,6,FALSE)</f>
        <v>1</v>
      </c>
      <c r="E554" s="5" t="s">
        <v>2496</v>
      </c>
      <c r="F554" s="14">
        <f>VLOOKUP(A554,Μητρώο!$A$2:$C$1187,3)</f>
        <v>10</v>
      </c>
      <c r="G554" s="26">
        <v>159</v>
      </c>
      <c r="H554" s="26">
        <v>11.98</v>
      </c>
      <c r="I554" s="23">
        <v>147.02000000000001</v>
      </c>
      <c r="J554" s="14"/>
      <c r="K554" s="14" t="s">
        <v>45</v>
      </c>
      <c r="L554" s="14" t="s">
        <v>11</v>
      </c>
    </row>
    <row r="555" spans="1:12" ht="13.2" x14ac:dyDescent="0.25">
      <c r="A555" s="7" t="s">
        <v>114</v>
      </c>
      <c r="B555" s="14" t="s">
        <v>1264</v>
      </c>
      <c r="C555" s="22">
        <f>VLOOKUP(A555,Μητρώο!$A$2:$E$1187,5,FALSE)</f>
        <v>45723</v>
      </c>
      <c r="D555" s="14">
        <f>VLOOKUP(A555,Ποσότητα!$A$2:$J$1184,6,FALSE)</f>
        <v>5</v>
      </c>
      <c r="E555" s="5" t="s">
        <v>2491</v>
      </c>
      <c r="F555" s="14">
        <f>VLOOKUP(A555,Μητρώο!$A$2:$C$1187,3)</f>
        <v>10</v>
      </c>
      <c r="G555" s="26">
        <v>1125</v>
      </c>
      <c r="H555" s="26">
        <v>84.76</v>
      </c>
      <c r="I555" s="23">
        <v>1040.24</v>
      </c>
      <c r="J555" s="14"/>
      <c r="K555" s="14" t="s">
        <v>44</v>
      </c>
      <c r="L555" s="14" t="s">
        <v>11</v>
      </c>
    </row>
    <row r="556" spans="1:12" ht="13.2" x14ac:dyDescent="0.25">
      <c r="A556" s="7" t="s">
        <v>115</v>
      </c>
      <c r="B556" s="14" t="s">
        <v>1265</v>
      </c>
      <c r="C556" s="22">
        <f>VLOOKUP(A556,Μητρώο!$A$2:$E$1187,5,FALSE)</f>
        <v>45731</v>
      </c>
      <c r="D556" s="14">
        <f>VLOOKUP(A556,Ποσότητα!$A$2:$J$1184,6,FALSE)</f>
        <v>10</v>
      </c>
      <c r="E556" s="5" t="s">
        <v>2491</v>
      </c>
      <c r="F556" s="14">
        <f>VLOOKUP(A556,Μητρώο!$A$2:$C$1187,3)</f>
        <v>10</v>
      </c>
      <c r="G556" s="26">
        <v>2250</v>
      </c>
      <c r="H556" s="26">
        <v>169.52</v>
      </c>
      <c r="I556" s="23">
        <v>2080.48</v>
      </c>
      <c r="J556" s="14"/>
      <c r="K556" s="14" t="s">
        <v>44</v>
      </c>
      <c r="L556" s="14" t="s">
        <v>11</v>
      </c>
    </row>
    <row r="557" spans="1:12" ht="13.2" x14ac:dyDescent="0.25">
      <c r="A557" s="7" t="s">
        <v>1105</v>
      </c>
      <c r="B557" s="14" t="s">
        <v>2236</v>
      </c>
      <c r="C557" s="22">
        <f>VLOOKUP(A557,Μητρώο!$A$2:$E$1187,5,FALSE)</f>
        <v>45776</v>
      </c>
      <c r="D557" s="14">
        <f>VLOOKUP(A557,Ποσότητα!$A$2:$J$1184,6,FALSE)</f>
        <v>1</v>
      </c>
      <c r="E557" s="5" t="s">
        <v>2496</v>
      </c>
      <c r="F557" s="14">
        <f>VLOOKUP(A557,Μητρώο!$A$2:$C$1187,3)</f>
        <v>10</v>
      </c>
      <c r="G557" s="26">
        <v>556.45000000000005</v>
      </c>
      <c r="H557" s="26">
        <v>37.35</v>
      </c>
      <c r="I557" s="23">
        <v>519.1</v>
      </c>
      <c r="J557" s="14"/>
      <c r="K557" s="14" t="s">
        <v>45</v>
      </c>
      <c r="L557" s="14" t="s">
        <v>11</v>
      </c>
    </row>
    <row r="558" spans="1:12" ht="13.2" x14ac:dyDescent="0.25">
      <c r="A558" s="7" t="s">
        <v>1106</v>
      </c>
      <c r="B558" s="14" t="s">
        <v>2237</v>
      </c>
      <c r="C558" s="22">
        <f>VLOOKUP(A558,Μητρώο!$A$2:$E$1187,5,FALSE)</f>
        <v>45776</v>
      </c>
      <c r="D558" s="14">
        <f>VLOOKUP(A558,Ποσότητα!$A$2:$J$1184,6,FALSE)</f>
        <v>1</v>
      </c>
      <c r="E558" s="5" t="s">
        <v>2496</v>
      </c>
      <c r="F558" s="14">
        <f>VLOOKUP(A558,Μητρώο!$A$2:$C$1187,3)</f>
        <v>10</v>
      </c>
      <c r="G558" s="26">
        <v>1710.32</v>
      </c>
      <c r="H558" s="26">
        <v>114.8</v>
      </c>
      <c r="I558" s="23">
        <v>1595.52</v>
      </c>
      <c r="J558" s="14"/>
      <c r="K558" s="14" t="s">
        <v>45</v>
      </c>
      <c r="L558" s="14" t="s">
        <v>11</v>
      </c>
    </row>
    <row r="559" spans="1:12" ht="13.2" x14ac:dyDescent="0.25">
      <c r="A559" s="7" t="s">
        <v>1107</v>
      </c>
      <c r="B559" s="14" t="s">
        <v>2238</v>
      </c>
      <c r="C559" s="22">
        <f>VLOOKUP(A559,Μητρώο!$A$2:$E$1187,5,FALSE)</f>
        <v>45749</v>
      </c>
      <c r="D559" s="14">
        <f>VLOOKUP(A559,Ποσότητα!$A$2:$J$1184,6,FALSE)</f>
        <v>1</v>
      </c>
      <c r="E559" s="5" t="s">
        <v>2496</v>
      </c>
      <c r="F559" s="14">
        <f>VLOOKUP(A559,Μητρώο!$A$2:$C$1187,3)</f>
        <v>10</v>
      </c>
      <c r="G559" s="26">
        <v>92720</v>
      </c>
      <c r="H559" s="26">
        <v>6223.67</v>
      </c>
      <c r="I559" s="23">
        <v>86496.33</v>
      </c>
      <c r="J559" s="14"/>
      <c r="K559" s="14" t="s">
        <v>45</v>
      </c>
      <c r="L559" s="14" t="s">
        <v>11</v>
      </c>
    </row>
    <row r="560" spans="1:12" ht="13.2" x14ac:dyDescent="0.25">
      <c r="A560" s="7" t="s">
        <v>1108</v>
      </c>
      <c r="B560" s="14" t="s">
        <v>2239</v>
      </c>
      <c r="C560" s="22">
        <f>VLOOKUP(A560,Μητρώο!$A$2:$E$1187,5,FALSE)</f>
        <v>45735</v>
      </c>
      <c r="D560" s="14">
        <f>VLOOKUP(A560,Ποσότητα!$A$2:$J$1184,6,FALSE)</f>
        <v>2</v>
      </c>
      <c r="E560" s="5" t="s">
        <v>2496</v>
      </c>
      <c r="F560" s="14">
        <f>VLOOKUP(A560,Μητρώο!$A$2:$C$1187,3)</f>
        <v>10</v>
      </c>
      <c r="G560" s="26">
        <v>620</v>
      </c>
      <c r="H560" s="26">
        <v>46.71</v>
      </c>
      <c r="I560" s="23">
        <v>573.29</v>
      </c>
      <c r="J560" s="14"/>
      <c r="K560" s="14" t="s">
        <v>45</v>
      </c>
      <c r="L560" s="14" t="s">
        <v>11</v>
      </c>
    </row>
    <row r="561" spans="1:12" ht="13.2" x14ac:dyDescent="0.25">
      <c r="A561" s="7" t="s">
        <v>1109</v>
      </c>
      <c r="B561" s="14" t="s">
        <v>2240</v>
      </c>
      <c r="C561" s="22">
        <f>VLOOKUP(A561,Μητρώο!$A$2:$E$1187,5,FALSE)</f>
        <v>45735</v>
      </c>
      <c r="D561" s="14">
        <f>VLOOKUP(A561,Ποσότητα!$A$2:$J$1184,6,FALSE)</f>
        <v>1</v>
      </c>
      <c r="E561" s="5" t="s">
        <v>2496</v>
      </c>
      <c r="F561" s="14">
        <f>VLOOKUP(A561,Μητρώο!$A$2:$C$1187,3)</f>
        <v>10</v>
      </c>
      <c r="G561" s="26">
        <v>435</v>
      </c>
      <c r="H561" s="26">
        <v>32.770000000000003</v>
      </c>
      <c r="I561" s="23">
        <v>402.23</v>
      </c>
      <c r="J561" s="14"/>
      <c r="K561" s="14" t="s">
        <v>45</v>
      </c>
      <c r="L561" s="14" t="s">
        <v>11</v>
      </c>
    </row>
    <row r="562" spans="1:12" ht="13.2" x14ac:dyDescent="0.25">
      <c r="A562" s="7" t="s">
        <v>1110</v>
      </c>
      <c r="B562" s="14" t="s">
        <v>2241</v>
      </c>
      <c r="C562" s="22">
        <f>VLOOKUP(A562,Μητρώο!$A$2:$E$1187,5,FALSE)</f>
        <v>45734</v>
      </c>
      <c r="D562" s="14">
        <f>VLOOKUP(A562,Ποσότητα!$A$2:$J$1184,6,FALSE)</f>
        <v>3</v>
      </c>
      <c r="E562" s="5" t="s">
        <v>2496</v>
      </c>
      <c r="F562" s="14">
        <f>VLOOKUP(A562,Μητρώο!$A$2:$C$1187,3)</f>
        <v>10</v>
      </c>
      <c r="G562" s="26">
        <v>7050</v>
      </c>
      <c r="H562" s="26">
        <v>558.21</v>
      </c>
      <c r="I562" s="23">
        <v>6491.79</v>
      </c>
      <c r="J562" s="14"/>
      <c r="K562" s="14" t="s">
        <v>45</v>
      </c>
      <c r="L562" s="14" t="s">
        <v>11</v>
      </c>
    </row>
    <row r="563" spans="1:12" ht="13.2" x14ac:dyDescent="0.25">
      <c r="A563" s="7" t="s">
        <v>1111</v>
      </c>
      <c r="B563" s="14" t="s">
        <v>1985</v>
      </c>
      <c r="C563" s="22">
        <f>VLOOKUP(A563,Μητρώο!$A$2:$E$1187,5,FALSE)</f>
        <v>45734</v>
      </c>
      <c r="D563" s="14">
        <f>VLOOKUP(A563,Ποσότητα!$A$2:$J$1184,6,FALSE)</f>
        <v>2</v>
      </c>
      <c r="E563" s="5" t="s">
        <v>2496</v>
      </c>
      <c r="F563" s="14">
        <f>VLOOKUP(A563,Μητρώο!$A$2:$C$1187,3)</f>
        <v>10</v>
      </c>
      <c r="G563" s="26">
        <v>4400</v>
      </c>
      <c r="H563" s="26">
        <v>348.38</v>
      </c>
      <c r="I563" s="23">
        <v>4051.62</v>
      </c>
      <c r="J563" s="14"/>
      <c r="K563" s="14" t="s">
        <v>45</v>
      </c>
      <c r="L563" s="14" t="s">
        <v>11</v>
      </c>
    </row>
    <row r="564" spans="1:12" ht="13.2" x14ac:dyDescent="0.25">
      <c r="A564" s="7" t="s">
        <v>1112</v>
      </c>
      <c r="B564" s="14" t="s">
        <v>2242</v>
      </c>
      <c r="C564" s="22">
        <f>VLOOKUP(A564,Μητρώο!$A$2:$E$1187,5,FALSE)</f>
        <v>45734</v>
      </c>
      <c r="D564" s="14">
        <f>VLOOKUP(A564,Ποσότητα!$A$2:$J$1184,6,FALSE)</f>
        <v>1</v>
      </c>
      <c r="E564" s="5" t="s">
        <v>2496</v>
      </c>
      <c r="F564" s="14">
        <f>VLOOKUP(A564,Μητρώο!$A$2:$C$1187,3)</f>
        <v>10</v>
      </c>
      <c r="G564" s="26">
        <v>1350</v>
      </c>
      <c r="H564" s="26">
        <v>106.89</v>
      </c>
      <c r="I564" s="23">
        <v>1243.1099999999999</v>
      </c>
      <c r="J564" s="14"/>
      <c r="K564" s="14" t="s">
        <v>45</v>
      </c>
      <c r="L564" s="14" t="s">
        <v>11</v>
      </c>
    </row>
    <row r="565" spans="1:12" ht="13.2" x14ac:dyDescent="0.25">
      <c r="A565" s="7" t="s">
        <v>1113</v>
      </c>
      <c r="B565" s="14" t="s">
        <v>2243</v>
      </c>
      <c r="C565" s="22">
        <f>VLOOKUP(A565,Μητρώο!$A$2:$E$1187,5,FALSE)</f>
        <v>45734</v>
      </c>
      <c r="D565" s="14">
        <f>VLOOKUP(A565,Ποσότητα!$A$2:$J$1184,6,FALSE)</f>
        <v>2</v>
      </c>
      <c r="E565" s="5" t="s">
        <v>2496</v>
      </c>
      <c r="F565" s="14">
        <f>VLOOKUP(A565,Μητρώο!$A$2:$C$1187,3)</f>
        <v>10</v>
      </c>
      <c r="G565" s="26">
        <v>2400</v>
      </c>
      <c r="H565" s="26">
        <v>190.03</v>
      </c>
      <c r="I565" s="23">
        <v>2209.9699999999998</v>
      </c>
      <c r="J565" s="14"/>
      <c r="K565" s="14" t="s">
        <v>45</v>
      </c>
      <c r="L565" s="14" t="s">
        <v>11</v>
      </c>
    </row>
    <row r="566" spans="1:12" ht="13.2" x14ac:dyDescent="0.25">
      <c r="A566" s="7" t="s">
        <v>1114</v>
      </c>
      <c r="B566" s="14" t="s">
        <v>2244</v>
      </c>
      <c r="C566" s="22">
        <f>VLOOKUP(A566,Μητρώο!$A$2:$E$1187,5,FALSE)</f>
        <v>45734</v>
      </c>
      <c r="D566" s="14">
        <f>VLOOKUP(A566,Ποσότητα!$A$2:$J$1184,6,FALSE)</f>
        <v>1</v>
      </c>
      <c r="E566" s="5" t="s">
        <v>2496</v>
      </c>
      <c r="F566" s="14">
        <f>VLOOKUP(A566,Μητρώο!$A$2:$C$1187,3)</f>
        <v>10</v>
      </c>
      <c r="G566" s="26">
        <v>1700</v>
      </c>
      <c r="H566" s="26">
        <v>134.6</v>
      </c>
      <c r="I566" s="23">
        <v>1565.4</v>
      </c>
      <c r="J566" s="14"/>
      <c r="K566" s="14" t="s">
        <v>45</v>
      </c>
      <c r="L566" s="14" t="s">
        <v>11</v>
      </c>
    </row>
    <row r="567" spans="1:12" ht="13.2" x14ac:dyDescent="0.25">
      <c r="A567" s="7" t="s">
        <v>1115</v>
      </c>
      <c r="B567" s="14" t="s">
        <v>2245</v>
      </c>
      <c r="C567" s="22">
        <f>VLOOKUP(A567,Μητρώο!$A$2:$E$1187,5,FALSE)</f>
        <v>45734</v>
      </c>
      <c r="D567" s="14">
        <f>VLOOKUP(A567,Ποσότητα!$A$2:$J$1184,6,FALSE)</f>
        <v>1</v>
      </c>
      <c r="E567" s="5" t="s">
        <v>2496</v>
      </c>
      <c r="F567" s="14">
        <f>VLOOKUP(A567,Μητρώο!$A$2:$C$1187,3)</f>
        <v>10</v>
      </c>
      <c r="G567" s="26">
        <v>1200</v>
      </c>
      <c r="H567" s="26">
        <v>95.01</v>
      </c>
      <c r="I567" s="23">
        <v>1104.99</v>
      </c>
      <c r="J567" s="14"/>
      <c r="K567" s="14" t="s">
        <v>45</v>
      </c>
      <c r="L567" s="14" t="s">
        <v>11</v>
      </c>
    </row>
    <row r="568" spans="1:12" ht="13.2" x14ac:dyDescent="0.25">
      <c r="A568" s="7" t="s">
        <v>1116</v>
      </c>
      <c r="B568" s="14" t="s">
        <v>2246</v>
      </c>
      <c r="C568" s="22">
        <f>VLOOKUP(A568,Μητρώο!$A$2:$E$1187,5,FALSE)</f>
        <v>45736</v>
      </c>
      <c r="D568" s="14">
        <f>VLOOKUP(A568,Ποσότητα!$A$2:$J$1184,6,FALSE)</f>
        <v>1</v>
      </c>
      <c r="E568" s="5" t="s">
        <v>2496</v>
      </c>
      <c r="F568" s="14">
        <f>VLOOKUP(A568,Μητρώο!$A$2:$C$1187,3)</f>
        <v>10</v>
      </c>
      <c r="G568" s="26">
        <v>41200</v>
      </c>
      <c r="H568" s="26">
        <v>3104.11</v>
      </c>
      <c r="I568" s="23">
        <v>38095.89</v>
      </c>
      <c r="J568" s="14"/>
      <c r="K568" s="14" t="s">
        <v>45</v>
      </c>
      <c r="L568" s="14" t="s">
        <v>11</v>
      </c>
    </row>
    <row r="569" spans="1:12" ht="13.2" x14ac:dyDescent="0.25">
      <c r="A569" s="47" t="s">
        <v>1117</v>
      </c>
      <c r="B569" s="48" t="s">
        <v>2247</v>
      </c>
      <c r="C569" s="49">
        <f>VLOOKUP(A569,Μητρώο!$A$2:$E$1187,5,FALSE)</f>
        <v>45736</v>
      </c>
      <c r="D569" s="48">
        <f>VLOOKUP(A569,Ποσότητα!$A$2:$J$1184,6,FALSE)</f>
        <v>1</v>
      </c>
      <c r="E569" s="50" t="s">
        <v>2496</v>
      </c>
      <c r="F569" s="48">
        <f>VLOOKUP(A569,Μητρώο!$A$2:$C$1187,3)</f>
        <v>10</v>
      </c>
      <c r="G569" s="51">
        <v>20990</v>
      </c>
      <c r="H569" s="51">
        <v>1581.44</v>
      </c>
      <c r="I569" s="52">
        <v>19408.560000000001</v>
      </c>
      <c r="J569" s="48"/>
      <c r="K569" s="48" t="s">
        <v>45</v>
      </c>
      <c r="L569" s="48" t="s">
        <v>11</v>
      </c>
    </row>
    <row r="570" spans="1:12" ht="13.2" x14ac:dyDescent="0.25">
      <c r="A570" s="7" t="s">
        <v>1118</v>
      </c>
      <c r="B570" s="14" t="s">
        <v>2248</v>
      </c>
      <c r="C570" s="22">
        <f>VLOOKUP(A570,Μητρώο!$A$2:$E$1187,5,FALSE)</f>
        <v>45736</v>
      </c>
      <c r="D570" s="14">
        <f>VLOOKUP(A570,Ποσότητα!$A$2:$J$1184,6,FALSE)</f>
        <v>1</v>
      </c>
      <c r="E570" s="5" t="s">
        <v>2496</v>
      </c>
      <c r="F570" s="14">
        <f>VLOOKUP(A570,Μητρώο!$A$2:$C$1187,3)</f>
        <v>10</v>
      </c>
      <c r="G570" s="26">
        <v>10240</v>
      </c>
      <c r="H570" s="26">
        <v>771.51</v>
      </c>
      <c r="I570" s="23">
        <v>9468.49</v>
      </c>
      <c r="J570" s="14"/>
      <c r="K570" s="14" t="s">
        <v>45</v>
      </c>
      <c r="L570" s="14" t="s">
        <v>11</v>
      </c>
    </row>
    <row r="571" spans="1:12" ht="13.2" x14ac:dyDescent="0.25">
      <c r="A571" s="7" t="s">
        <v>1119</v>
      </c>
      <c r="B571" s="14" t="s">
        <v>2249</v>
      </c>
      <c r="C571" s="22">
        <f>VLOOKUP(A571,Μητρώο!$A$2:$E$1187,5,FALSE)</f>
        <v>45736</v>
      </c>
      <c r="D571" s="14">
        <f>VLOOKUP(A571,Ποσότητα!$A$2:$J$1184,6,FALSE)</f>
        <v>1</v>
      </c>
      <c r="E571" s="5" t="s">
        <v>2496</v>
      </c>
      <c r="F571" s="14">
        <f>VLOOKUP(A571,Μητρώο!$A$2:$C$1187,3)</f>
        <v>10</v>
      </c>
      <c r="G571" s="26">
        <v>8240</v>
      </c>
      <c r="H571" s="26">
        <v>620.82000000000005</v>
      </c>
      <c r="I571" s="23">
        <v>7619.18</v>
      </c>
      <c r="J571" s="14"/>
      <c r="K571" s="14" t="s">
        <v>45</v>
      </c>
      <c r="L571" s="14" t="s">
        <v>11</v>
      </c>
    </row>
    <row r="572" spans="1:12" ht="13.2" x14ac:dyDescent="0.25">
      <c r="A572" s="7" t="s">
        <v>1120</v>
      </c>
      <c r="B572" s="14" t="s">
        <v>2250</v>
      </c>
      <c r="C572" s="22">
        <f>VLOOKUP(A572,Μητρώο!$A$2:$E$1187,5,FALSE)</f>
        <v>45736</v>
      </c>
      <c r="D572" s="14">
        <f>VLOOKUP(A572,Ποσότητα!$A$2:$J$1184,6,FALSE)</f>
        <v>7</v>
      </c>
      <c r="E572" s="5" t="s">
        <v>2496</v>
      </c>
      <c r="F572" s="14">
        <f>VLOOKUP(A572,Μητρώο!$A$2:$C$1187,3)</f>
        <v>10</v>
      </c>
      <c r="G572" s="26">
        <v>16730</v>
      </c>
      <c r="H572" s="26">
        <v>1260.48</v>
      </c>
      <c r="I572" s="23">
        <v>15469.52</v>
      </c>
      <c r="J572" s="14"/>
      <c r="K572" s="14" t="s">
        <v>45</v>
      </c>
      <c r="L572" s="14" t="s">
        <v>11</v>
      </c>
    </row>
    <row r="573" spans="1:12" ht="13.2" x14ac:dyDescent="0.25">
      <c r="A573" s="7" t="s">
        <v>1121</v>
      </c>
      <c r="B573" s="14" t="s">
        <v>2251</v>
      </c>
      <c r="C573" s="22">
        <f>VLOOKUP(A573,Μητρώο!$A$2:$E$1187,5,FALSE)</f>
        <v>45736</v>
      </c>
      <c r="D573" s="14">
        <f>VLOOKUP(A573,Ποσότητα!$A$2:$J$1184,6,FALSE)</f>
        <v>1</v>
      </c>
      <c r="E573" s="5" t="s">
        <v>2496</v>
      </c>
      <c r="F573" s="14">
        <f>VLOOKUP(A573,Μητρώο!$A$2:$C$1187,3)</f>
        <v>10</v>
      </c>
      <c r="G573" s="26">
        <v>1850</v>
      </c>
      <c r="H573" s="26">
        <v>139.38</v>
      </c>
      <c r="I573" s="23">
        <v>1710.62</v>
      </c>
      <c r="J573" s="14"/>
      <c r="K573" s="14" t="s">
        <v>45</v>
      </c>
      <c r="L573" s="14" t="s">
        <v>11</v>
      </c>
    </row>
    <row r="574" spans="1:12" ht="13.2" x14ac:dyDescent="0.25">
      <c r="A574" s="7" t="s">
        <v>1122</v>
      </c>
      <c r="B574" s="14" t="s">
        <v>2252</v>
      </c>
      <c r="C574" s="22">
        <f>VLOOKUP(A574,Μητρώο!$A$2:$E$1187,5,FALSE)</f>
        <v>45736</v>
      </c>
      <c r="D574" s="14">
        <f>VLOOKUP(A574,Ποσότητα!$A$2:$J$1184,6,FALSE)</f>
        <v>1</v>
      </c>
      <c r="E574" s="5" t="s">
        <v>2496</v>
      </c>
      <c r="F574" s="14">
        <f>VLOOKUP(A574,Μητρώο!$A$2:$C$1187,3)</f>
        <v>10</v>
      </c>
      <c r="G574" s="26">
        <v>940</v>
      </c>
      <c r="H574" s="26">
        <v>70.819999999999993</v>
      </c>
      <c r="I574" s="23">
        <v>869.18</v>
      </c>
      <c r="J574" s="14"/>
      <c r="K574" s="14" t="s">
        <v>45</v>
      </c>
      <c r="L574" s="14" t="s">
        <v>11</v>
      </c>
    </row>
    <row r="575" spans="1:12" ht="13.2" x14ac:dyDescent="0.25">
      <c r="A575" s="7" t="s">
        <v>1123</v>
      </c>
      <c r="B575" s="14" t="s">
        <v>2253</v>
      </c>
      <c r="C575" s="22">
        <f>VLOOKUP(A575,Μητρώο!$A$2:$E$1187,5,FALSE)</f>
        <v>45736</v>
      </c>
      <c r="D575" s="14">
        <f>VLOOKUP(A575,Ποσότητα!$A$2:$J$1184,6,FALSE)</f>
        <v>1</v>
      </c>
      <c r="E575" s="5" t="s">
        <v>2496</v>
      </c>
      <c r="F575" s="14">
        <f>VLOOKUP(A575,Μητρώο!$A$2:$C$1187,3)</f>
        <v>10</v>
      </c>
      <c r="G575" s="26">
        <v>1350</v>
      </c>
      <c r="H575" s="26">
        <v>101.71</v>
      </c>
      <c r="I575" s="23">
        <v>1248.29</v>
      </c>
      <c r="J575" s="14"/>
      <c r="K575" s="14" t="s">
        <v>45</v>
      </c>
      <c r="L575" s="14" t="s">
        <v>11</v>
      </c>
    </row>
    <row r="576" spans="1:12" ht="13.2" x14ac:dyDescent="0.25">
      <c r="A576" s="7" t="s">
        <v>116</v>
      </c>
      <c r="B576" s="14" t="s">
        <v>1266</v>
      </c>
      <c r="C576" s="22">
        <f>VLOOKUP(A576,Μητρώο!$A$2:$E$1187,5,FALSE)</f>
        <v>45737</v>
      </c>
      <c r="D576" s="14">
        <f>VLOOKUP(A576,Ποσότητα!$A$2:$J$1184,6,FALSE)</f>
        <v>2</v>
      </c>
      <c r="E576" s="5" t="s">
        <v>2491</v>
      </c>
      <c r="F576" s="14">
        <f>VLOOKUP(A576,Μητρώο!$A$2:$C$1187,3)</f>
        <v>10</v>
      </c>
      <c r="G576" s="26">
        <v>1300</v>
      </c>
      <c r="H576" s="26">
        <v>97.95</v>
      </c>
      <c r="I576" s="23">
        <v>1202.05</v>
      </c>
      <c r="J576" s="14"/>
      <c r="K576" s="14" t="s">
        <v>44</v>
      </c>
      <c r="L576" s="14" t="s">
        <v>11</v>
      </c>
    </row>
    <row r="577" spans="1:12" ht="13.2" x14ac:dyDescent="0.25">
      <c r="A577" s="7" t="s">
        <v>117</v>
      </c>
      <c r="B577" s="14" t="s">
        <v>1267</v>
      </c>
      <c r="C577" s="22">
        <f>VLOOKUP(A577,Μητρώο!$A$2:$E$1187,5,FALSE)</f>
        <v>45737</v>
      </c>
      <c r="D577" s="14">
        <f>VLOOKUP(A577,Ποσότητα!$A$2:$J$1184,6,FALSE)</f>
        <v>1</v>
      </c>
      <c r="E577" s="5" t="s">
        <v>2491</v>
      </c>
      <c r="F577" s="14">
        <f>VLOOKUP(A577,Μητρώο!$A$2:$C$1187,3)</f>
        <v>10</v>
      </c>
      <c r="G577" s="26">
        <v>680</v>
      </c>
      <c r="H577" s="26">
        <v>51.23</v>
      </c>
      <c r="I577" s="23">
        <v>628.77</v>
      </c>
      <c r="J577" s="14"/>
      <c r="K577" s="14" t="s">
        <v>44</v>
      </c>
      <c r="L577" s="14" t="s">
        <v>11</v>
      </c>
    </row>
    <row r="578" spans="1:12" ht="13.2" x14ac:dyDescent="0.25">
      <c r="A578" s="7" t="s">
        <v>118</v>
      </c>
      <c r="B578" s="14" t="s">
        <v>1268</v>
      </c>
      <c r="C578" s="22">
        <f>VLOOKUP(A578,Μητρώο!$A$2:$E$1187,5,FALSE)</f>
        <v>45737</v>
      </c>
      <c r="D578" s="14">
        <f>VLOOKUP(A578,Ποσότητα!$A$2:$J$1184,6,FALSE)</f>
        <v>1</v>
      </c>
      <c r="E578" s="5" t="s">
        <v>2491</v>
      </c>
      <c r="F578" s="14">
        <f>VLOOKUP(A578,Μητρώο!$A$2:$C$1187,3)</f>
        <v>10</v>
      </c>
      <c r="G578" s="26">
        <v>710</v>
      </c>
      <c r="H578" s="26">
        <v>53.49</v>
      </c>
      <c r="I578" s="23">
        <v>656.51</v>
      </c>
      <c r="J578" s="14"/>
      <c r="K578" s="14" t="s">
        <v>44</v>
      </c>
      <c r="L578" s="14" t="s">
        <v>11</v>
      </c>
    </row>
    <row r="579" spans="1:12" ht="13.2" x14ac:dyDescent="0.25">
      <c r="A579" s="7" t="s">
        <v>119</v>
      </c>
      <c r="B579" s="14" t="s">
        <v>1269</v>
      </c>
      <c r="C579" s="22">
        <f>VLOOKUP(A579,Μητρώο!$A$2:$E$1187,5,FALSE)</f>
        <v>45737</v>
      </c>
      <c r="D579" s="14">
        <f>VLOOKUP(A579,Ποσότητα!$A$2:$J$1184,6,FALSE)</f>
        <v>2</v>
      </c>
      <c r="E579" s="5" t="s">
        <v>2491</v>
      </c>
      <c r="F579" s="14">
        <f>VLOOKUP(A579,Μητρώο!$A$2:$C$1187,3)</f>
        <v>10</v>
      </c>
      <c r="G579" s="26">
        <v>1660</v>
      </c>
      <c r="H579" s="26">
        <v>125.07</v>
      </c>
      <c r="I579" s="23">
        <v>1534.93</v>
      </c>
      <c r="J579" s="14"/>
      <c r="K579" s="14" t="s">
        <v>44</v>
      </c>
      <c r="L579" s="14" t="s">
        <v>11</v>
      </c>
    </row>
    <row r="580" spans="1:12" ht="13.2" x14ac:dyDescent="0.25">
      <c r="A580" s="7" t="s">
        <v>120</v>
      </c>
      <c r="B580" s="14" t="s">
        <v>1270</v>
      </c>
      <c r="C580" s="22">
        <f>VLOOKUP(A580,Μητρώο!$A$2:$E$1187,5,FALSE)</f>
        <v>45738</v>
      </c>
      <c r="D580" s="14">
        <f>VLOOKUP(A580,Ποσότητα!$A$2:$J$1184,6,FALSE)</f>
        <v>2</v>
      </c>
      <c r="E580" s="5" t="s">
        <v>2491</v>
      </c>
      <c r="F580" s="14">
        <f>VLOOKUP(A580,Μητρώο!$A$2:$C$1187,3)</f>
        <v>10</v>
      </c>
      <c r="G580" s="26">
        <v>1160</v>
      </c>
      <c r="H580" s="26">
        <v>87.4</v>
      </c>
      <c r="I580" s="23">
        <v>1072.5999999999999</v>
      </c>
      <c r="J580" s="14"/>
      <c r="K580" s="14" t="s">
        <v>44</v>
      </c>
      <c r="L580" s="14" t="s">
        <v>11</v>
      </c>
    </row>
    <row r="581" spans="1:12" ht="13.2" x14ac:dyDescent="0.25">
      <c r="A581" s="7" t="s">
        <v>1124</v>
      </c>
      <c r="B581" s="14" t="s">
        <v>1989</v>
      </c>
      <c r="C581" s="22">
        <f>VLOOKUP(A581,Μητρώο!$A$2:$E$1187,5,FALSE)</f>
        <v>45738</v>
      </c>
      <c r="D581" s="14">
        <f>VLOOKUP(A581,Ποσότητα!$A$2:$J$1184,6,FALSE)</f>
        <v>1</v>
      </c>
      <c r="E581" s="5" t="s">
        <v>2496</v>
      </c>
      <c r="F581" s="14">
        <f>VLOOKUP(A581,Μητρώο!$A$2:$C$1187,3)</f>
        <v>10</v>
      </c>
      <c r="G581" s="26">
        <v>1750</v>
      </c>
      <c r="H581" s="26">
        <v>131.85</v>
      </c>
      <c r="I581" s="23">
        <v>1618.15</v>
      </c>
      <c r="J581" s="14"/>
      <c r="K581" s="14" t="s">
        <v>45</v>
      </c>
      <c r="L581" s="14" t="s">
        <v>11</v>
      </c>
    </row>
    <row r="582" spans="1:12" ht="13.2" x14ac:dyDescent="0.25">
      <c r="A582" s="7" t="s">
        <v>1125</v>
      </c>
      <c r="B582" s="14" t="s">
        <v>2254</v>
      </c>
      <c r="C582" s="22">
        <f>VLOOKUP(A582,Μητρώο!$A$2:$E$1187,5,FALSE)</f>
        <v>45738</v>
      </c>
      <c r="D582" s="14">
        <f>VLOOKUP(A582,Ποσότητα!$A$2:$J$1184,6,FALSE)</f>
        <v>1</v>
      </c>
      <c r="E582" s="5" t="s">
        <v>2496</v>
      </c>
      <c r="F582" s="14">
        <f>VLOOKUP(A582,Μητρώο!$A$2:$C$1187,3)</f>
        <v>10</v>
      </c>
      <c r="G582" s="26">
        <v>1900</v>
      </c>
      <c r="H582" s="26">
        <v>143.15</v>
      </c>
      <c r="I582" s="23">
        <v>1756.85</v>
      </c>
      <c r="J582" s="14"/>
      <c r="K582" s="14" t="s">
        <v>45</v>
      </c>
      <c r="L582" s="14" t="s">
        <v>11</v>
      </c>
    </row>
    <row r="583" spans="1:12" ht="13.2" x14ac:dyDescent="0.25">
      <c r="A583" s="7" t="s">
        <v>1126</v>
      </c>
      <c r="B583" s="14" t="s">
        <v>2255</v>
      </c>
      <c r="C583" s="22">
        <f>VLOOKUP(A583,Μητρώο!$A$2:$E$1187,5,FALSE)</f>
        <v>45738</v>
      </c>
      <c r="D583" s="14">
        <f>VLOOKUP(A583,Ποσότητα!$A$2:$J$1184,6,FALSE)</f>
        <v>1</v>
      </c>
      <c r="E583" s="5" t="s">
        <v>2496</v>
      </c>
      <c r="F583" s="14">
        <f>VLOOKUP(A583,Μητρώο!$A$2:$C$1187,3)</f>
        <v>10</v>
      </c>
      <c r="G583" s="26">
        <v>250</v>
      </c>
      <c r="H583" s="26">
        <v>18.84</v>
      </c>
      <c r="I583" s="23">
        <v>231.16</v>
      </c>
      <c r="J583" s="14"/>
      <c r="K583" s="14" t="s">
        <v>45</v>
      </c>
      <c r="L583" s="14" t="s">
        <v>11</v>
      </c>
    </row>
    <row r="584" spans="1:12" ht="13.2" x14ac:dyDescent="0.25">
      <c r="A584" s="7" t="s">
        <v>1127</v>
      </c>
      <c r="B584" s="14" t="s">
        <v>2256</v>
      </c>
      <c r="C584" s="22">
        <f>VLOOKUP(A584,Μητρώο!$A$2:$E$1187,5,FALSE)</f>
        <v>45738</v>
      </c>
      <c r="D584" s="14">
        <f>VLOOKUP(A584,Ποσότητα!$A$2:$J$1184,6,FALSE)</f>
        <v>1</v>
      </c>
      <c r="E584" s="5" t="s">
        <v>2496</v>
      </c>
      <c r="F584" s="14">
        <f>VLOOKUP(A584,Μητρώο!$A$2:$C$1187,3)</f>
        <v>10</v>
      </c>
      <c r="G584" s="26">
        <v>40</v>
      </c>
      <c r="H584" s="26">
        <v>3.01</v>
      </c>
      <c r="I584" s="23">
        <v>36.99</v>
      </c>
      <c r="J584" s="14"/>
      <c r="K584" s="14" t="s">
        <v>45</v>
      </c>
      <c r="L584" s="14" t="s">
        <v>11</v>
      </c>
    </row>
    <row r="585" spans="1:12" ht="13.2" x14ac:dyDescent="0.25">
      <c r="A585" s="7" t="s">
        <v>1128</v>
      </c>
      <c r="B585" s="14" t="s">
        <v>2257</v>
      </c>
      <c r="C585" s="22">
        <f>VLOOKUP(A585,Μητρώο!$A$2:$E$1187,5,FALSE)</f>
        <v>45748</v>
      </c>
      <c r="D585" s="14">
        <f>VLOOKUP(A585,Ποσότητα!$A$2:$J$1184,6,FALSE)</f>
        <v>1</v>
      </c>
      <c r="E585" s="5" t="s">
        <v>2496</v>
      </c>
      <c r="F585" s="14">
        <f>VLOOKUP(A585,Μητρώο!$A$2:$C$1187,3)</f>
        <v>10</v>
      </c>
      <c r="G585" s="26">
        <v>280</v>
      </c>
      <c r="H585" s="26">
        <v>18.79</v>
      </c>
      <c r="I585" s="23">
        <v>261.20999999999998</v>
      </c>
      <c r="J585" s="14"/>
      <c r="K585" s="14" t="s">
        <v>45</v>
      </c>
      <c r="L585" s="14" t="s">
        <v>11</v>
      </c>
    </row>
    <row r="586" spans="1:12" ht="13.2" x14ac:dyDescent="0.25">
      <c r="A586" s="7" t="s">
        <v>1129</v>
      </c>
      <c r="B586" s="14" t="s">
        <v>2258</v>
      </c>
      <c r="C586" s="22">
        <f>VLOOKUP(A586,Μητρώο!$A$2:$E$1187,5,FALSE)</f>
        <v>45748</v>
      </c>
      <c r="D586" s="14">
        <f>VLOOKUP(A586,Ποσότητα!$A$2:$J$1184,6,FALSE)</f>
        <v>1</v>
      </c>
      <c r="E586" s="5" t="s">
        <v>2496</v>
      </c>
      <c r="F586" s="14">
        <f>VLOOKUP(A586,Μητρώο!$A$2:$C$1187,3)</f>
        <v>10</v>
      </c>
      <c r="G586" s="26">
        <v>240</v>
      </c>
      <c r="H586" s="26">
        <v>16.11</v>
      </c>
      <c r="I586" s="23">
        <v>223.89</v>
      </c>
      <c r="J586" s="14"/>
      <c r="K586" s="14" t="s">
        <v>45</v>
      </c>
      <c r="L586" s="14" t="s">
        <v>11</v>
      </c>
    </row>
    <row r="587" spans="1:12" ht="13.2" x14ac:dyDescent="0.25">
      <c r="A587" s="7" t="s">
        <v>1130</v>
      </c>
      <c r="B587" s="14" t="s">
        <v>2259</v>
      </c>
      <c r="C587" s="22">
        <f>VLOOKUP(A587,Μητρώο!$A$2:$E$1187,5,FALSE)</f>
        <v>45714</v>
      </c>
      <c r="D587" s="14">
        <f>VLOOKUP(A587,Ποσότητα!$A$2:$J$1184,6,FALSE)</f>
        <v>1</v>
      </c>
      <c r="E587" s="5" t="s">
        <v>2496</v>
      </c>
      <c r="F587" s="14">
        <f>VLOOKUP(A587,Μητρώο!$A$2:$C$1187,3)</f>
        <v>10</v>
      </c>
      <c r="G587" s="26">
        <v>119366.52</v>
      </c>
      <c r="H587" s="26">
        <v>10105.280000000001</v>
      </c>
      <c r="I587" s="23">
        <v>109261.24</v>
      </c>
      <c r="J587" s="14"/>
      <c r="K587" s="14" t="s">
        <v>45</v>
      </c>
      <c r="L587" s="14" t="s">
        <v>11</v>
      </c>
    </row>
    <row r="588" spans="1:12" ht="16.5" customHeight="1" x14ac:dyDescent="0.25">
      <c r="A588" s="7" t="s">
        <v>799</v>
      </c>
      <c r="B588" s="34" t="s">
        <v>1924</v>
      </c>
      <c r="C588" s="35">
        <f>VLOOKUP(A588,Μητρώο!$A$2:$E$1187,5,FALSE)</f>
        <v>45705</v>
      </c>
      <c r="D588" s="34">
        <f>VLOOKUP(A588,Ποσότητα!$A$2:$J$1184,6,FALSE)</f>
        <v>6</v>
      </c>
      <c r="E588" s="5" t="s">
        <v>2495</v>
      </c>
      <c r="F588" s="34">
        <v>20</v>
      </c>
      <c r="G588" s="36">
        <v>23220.63</v>
      </c>
      <c r="H588" s="36">
        <v>3893.43</v>
      </c>
      <c r="I588" s="37">
        <v>19327.2</v>
      </c>
      <c r="J588" s="34"/>
      <c r="K588" s="34" t="s">
        <v>2370</v>
      </c>
      <c r="L588" s="34" t="s">
        <v>11</v>
      </c>
    </row>
    <row r="589" spans="1:12" ht="13.2" x14ac:dyDescent="0.25">
      <c r="A589" s="7" t="s">
        <v>836</v>
      </c>
      <c r="B589" s="14" t="s">
        <v>1954</v>
      </c>
      <c r="C589" s="22">
        <f>VLOOKUP(A589,Μητρώο!$A$2:$E$1187,5,FALSE)</f>
        <v>45743</v>
      </c>
      <c r="D589" s="14">
        <f>VLOOKUP(A589,Ποσότητα!$A$2:$J$1184,6,FALSE)</f>
        <v>40</v>
      </c>
      <c r="E589" s="5" t="s">
        <v>2492</v>
      </c>
      <c r="F589" s="14">
        <f>VLOOKUP(A589,Μητρώο!$A$2:$C$1187,3)</f>
        <v>10</v>
      </c>
      <c r="G589" s="26">
        <v>1840</v>
      </c>
      <c r="H589" s="26">
        <v>138.63</v>
      </c>
      <c r="I589" s="23">
        <v>1701.37</v>
      </c>
      <c r="J589" s="14"/>
      <c r="K589" s="14" t="s">
        <v>2371</v>
      </c>
      <c r="L589" s="14" t="s">
        <v>11</v>
      </c>
    </row>
    <row r="590" spans="1:12" ht="13.2" x14ac:dyDescent="0.25">
      <c r="A590" s="7" t="s">
        <v>1131</v>
      </c>
      <c r="B590" s="14" t="s">
        <v>2260</v>
      </c>
      <c r="C590" s="22">
        <f>VLOOKUP(A590,Μητρώο!$A$2:$E$1187,5,FALSE)</f>
        <v>45780</v>
      </c>
      <c r="D590" s="14">
        <f>VLOOKUP(A590,Ποσότητα!$A$2:$J$1184,6,FALSE)</f>
        <v>12</v>
      </c>
      <c r="E590" s="5" t="s">
        <v>2496</v>
      </c>
      <c r="F590" s="14">
        <f>VLOOKUP(A590,Μητρώο!$A$2:$C$1187,3)</f>
        <v>10</v>
      </c>
      <c r="G590" s="26">
        <v>116.16</v>
      </c>
      <c r="H590" s="26">
        <v>6.81</v>
      </c>
      <c r="I590" s="23">
        <v>109.35</v>
      </c>
      <c r="J590" s="14"/>
      <c r="K590" s="14" t="s">
        <v>45</v>
      </c>
      <c r="L590" s="14" t="s">
        <v>11</v>
      </c>
    </row>
    <row r="591" spans="1:12" ht="13.2" x14ac:dyDescent="0.25">
      <c r="A591" s="7" t="s">
        <v>1132</v>
      </c>
      <c r="B591" s="14" t="s">
        <v>2261</v>
      </c>
      <c r="C591" s="22">
        <f>VLOOKUP(A591,Μητρώο!$A$2:$E$1187,5,FALSE)</f>
        <v>45780</v>
      </c>
      <c r="D591" s="14">
        <f>VLOOKUP(A591,Ποσότητα!$A$2:$J$1184,6,FALSE)</f>
        <v>13</v>
      </c>
      <c r="E591" s="5" t="s">
        <v>2496</v>
      </c>
      <c r="F591" s="14">
        <f>VLOOKUP(A591,Μητρώο!$A$2:$C$1187,3)</f>
        <v>10</v>
      </c>
      <c r="G591" s="26">
        <v>125.81</v>
      </c>
      <c r="H591" s="26">
        <v>7.38</v>
      </c>
      <c r="I591" s="23">
        <v>118.43</v>
      </c>
      <c r="J591" s="14"/>
      <c r="K591" s="14" t="s">
        <v>45</v>
      </c>
      <c r="L591" s="14" t="s">
        <v>11</v>
      </c>
    </row>
    <row r="592" spans="1:12" ht="13.2" x14ac:dyDescent="0.25">
      <c r="A592" s="7" t="s">
        <v>1133</v>
      </c>
      <c r="B592" s="14" t="s">
        <v>2262</v>
      </c>
      <c r="C592" s="22">
        <f>VLOOKUP(A592,Μητρώο!$A$2:$E$1187,5,FALSE)</f>
        <v>45786</v>
      </c>
      <c r="D592" s="14">
        <f>VLOOKUP(A592,Ποσότητα!$A$2:$J$1184,6,FALSE)</f>
        <v>5</v>
      </c>
      <c r="E592" s="5" t="s">
        <v>2496</v>
      </c>
      <c r="F592" s="14">
        <f>VLOOKUP(A592,Μητρώο!$A$2:$C$1187,3)</f>
        <v>10</v>
      </c>
      <c r="G592" s="26">
        <v>72.58</v>
      </c>
      <c r="H592" s="26">
        <v>4.26</v>
      </c>
      <c r="I592" s="23">
        <v>68.319999999999993</v>
      </c>
      <c r="J592" s="14"/>
      <c r="K592" s="14" t="s">
        <v>45</v>
      </c>
      <c r="L592" s="14" t="s">
        <v>11</v>
      </c>
    </row>
    <row r="593" spans="1:12" ht="13.2" x14ac:dyDescent="0.25">
      <c r="A593" s="7" t="s">
        <v>1134</v>
      </c>
      <c r="B593" s="14" t="s">
        <v>2263</v>
      </c>
      <c r="C593" s="22">
        <f>VLOOKUP(A593,Μητρώο!$A$2:$E$1187,5,FALSE)</f>
        <v>45786</v>
      </c>
      <c r="D593" s="14">
        <f>VLOOKUP(A593,Ποσότητα!$A$2:$J$1184,6,FALSE)</f>
        <v>5</v>
      </c>
      <c r="E593" s="5" t="s">
        <v>2496</v>
      </c>
      <c r="F593" s="14">
        <f>VLOOKUP(A593,Μητρώο!$A$2:$C$1187,3)</f>
        <v>10</v>
      </c>
      <c r="G593" s="26">
        <v>48.39</v>
      </c>
      <c r="H593" s="26">
        <v>2.84</v>
      </c>
      <c r="I593" s="23">
        <v>45.55</v>
      </c>
      <c r="J593" s="14"/>
      <c r="K593" s="14" t="s">
        <v>45</v>
      </c>
      <c r="L593" s="14" t="s">
        <v>11</v>
      </c>
    </row>
    <row r="594" spans="1:12" ht="13.2" x14ac:dyDescent="0.25">
      <c r="A594" s="7" t="s">
        <v>1135</v>
      </c>
      <c r="B594" s="14" t="s">
        <v>2264</v>
      </c>
      <c r="C594" s="22">
        <f>VLOOKUP(A594,Μητρώο!$A$2:$E$1187,5,FALSE)</f>
        <v>45796</v>
      </c>
      <c r="D594" s="14">
        <f>VLOOKUP(A594,Ποσότητα!$A$2:$J$1184,6,FALSE)</f>
        <v>1</v>
      </c>
      <c r="E594" s="5" t="s">
        <v>2496</v>
      </c>
      <c r="F594" s="14">
        <f>VLOOKUP(A594,Μητρώο!$A$2:$C$1187,3)</f>
        <v>10</v>
      </c>
      <c r="G594" s="26">
        <v>387.1</v>
      </c>
      <c r="H594" s="26">
        <v>22.7</v>
      </c>
      <c r="I594" s="23">
        <v>364.4</v>
      </c>
      <c r="J594" s="14"/>
      <c r="K594" s="14" t="s">
        <v>45</v>
      </c>
      <c r="L594" s="14" t="s">
        <v>11</v>
      </c>
    </row>
    <row r="595" spans="1:12" ht="13.2" x14ac:dyDescent="0.25">
      <c r="A595" s="7" t="s">
        <v>1136</v>
      </c>
      <c r="B595" s="14" t="s">
        <v>2265</v>
      </c>
      <c r="C595" s="22">
        <f>VLOOKUP(A595,Μητρώο!$A$2:$E$1187,5,FALSE)</f>
        <v>45782</v>
      </c>
      <c r="D595" s="14">
        <f>VLOOKUP(A595,Ποσότητα!$A$2:$J$1184,6,FALSE)</f>
        <v>1</v>
      </c>
      <c r="E595" s="5" t="s">
        <v>2496</v>
      </c>
      <c r="F595" s="14">
        <f>VLOOKUP(A595,Μητρώο!$A$2:$C$1187,3)</f>
        <v>10</v>
      </c>
      <c r="G595" s="26">
        <v>10600</v>
      </c>
      <c r="H595" s="26">
        <v>699.89</v>
      </c>
      <c r="I595" s="23">
        <v>9900.11</v>
      </c>
      <c r="J595" s="14"/>
      <c r="K595" s="14" t="s">
        <v>45</v>
      </c>
      <c r="L595" s="14" t="s">
        <v>11</v>
      </c>
    </row>
    <row r="596" spans="1:12" ht="13.2" x14ac:dyDescent="0.25">
      <c r="A596" s="7" t="s">
        <v>1137</v>
      </c>
      <c r="B596" s="14" t="s">
        <v>2266</v>
      </c>
      <c r="C596" s="22">
        <f>VLOOKUP(A596,Μητρώο!$A$2:$E$1187,5,FALSE)</f>
        <v>45796</v>
      </c>
      <c r="D596" s="14">
        <f>VLOOKUP(A596,Ποσότητα!$A$2:$J$1184,6,FALSE)</f>
        <v>1</v>
      </c>
      <c r="E596" s="5" t="s">
        <v>2496</v>
      </c>
      <c r="F596" s="14">
        <f>VLOOKUP(A596,Μητρώο!$A$2:$C$1187,3)</f>
        <v>10</v>
      </c>
      <c r="G596" s="26">
        <v>866.25</v>
      </c>
      <c r="H596" s="26">
        <v>50.79</v>
      </c>
      <c r="I596" s="23">
        <v>815.46</v>
      </c>
      <c r="J596" s="14"/>
      <c r="K596" s="14" t="s">
        <v>45</v>
      </c>
      <c r="L596" s="14" t="s">
        <v>11</v>
      </c>
    </row>
    <row r="597" spans="1:12" ht="13.2" x14ac:dyDescent="0.25">
      <c r="A597" s="7" t="s">
        <v>1138</v>
      </c>
      <c r="B597" s="14" t="s">
        <v>2267</v>
      </c>
      <c r="C597" s="22">
        <f>VLOOKUP(A597,Μητρώο!$A$2:$E$1187,5,FALSE)</f>
        <v>45828</v>
      </c>
      <c r="D597" s="14">
        <f>VLOOKUP(A597,Ποσότητα!$A$2:$J$1184,6,FALSE)</f>
        <v>2</v>
      </c>
      <c r="E597" s="5" t="s">
        <v>2496</v>
      </c>
      <c r="F597" s="14">
        <f>VLOOKUP(A597,Μητρώο!$A$2:$C$1187,3)</f>
        <v>10</v>
      </c>
      <c r="G597" s="26">
        <v>296.13</v>
      </c>
      <c r="H597" s="26">
        <v>14.93</v>
      </c>
      <c r="I597" s="23">
        <v>281.2</v>
      </c>
      <c r="J597" s="14"/>
      <c r="K597" s="14" t="s">
        <v>45</v>
      </c>
      <c r="L597" s="14" t="s">
        <v>11</v>
      </c>
    </row>
    <row r="598" spans="1:12" ht="13.2" x14ac:dyDescent="0.25">
      <c r="A598" s="7" t="s">
        <v>1139</v>
      </c>
      <c r="B598" s="14" t="s">
        <v>2268</v>
      </c>
      <c r="C598" s="22">
        <f>VLOOKUP(A598,Μητρώο!$A$2:$E$1187,5,FALSE)</f>
        <v>45828</v>
      </c>
      <c r="D598" s="14">
        <f>VLOOKUP(A598,Ποσότητα!$A$2:$J$1184,6,FALSE)</f>
        <v>2</v>
      </c>
      <c r="E598" s="5" t="s">
        <v>2496</v>
      </c>
      <c r="F598" s="14">
        <f>VLOOKUP(A598,Μητρώο!$A$2:$C$1187,3)</f>
        <v>10</v>
      </c>
      <c r="G598" s="26">
        <v>483.87</v>
      </c>
      <c r="H598" s="26">
        <v>24.39</v>
      </c>
      <c r="I598" s="23">
        <v>459.48</v>
      </c>
      <c r="J598" s="14"/>
      <c r="K598" s="14" t="s">
        <v>45</v>
      </c>
      <c r="L598" s="14" t="s">
        <v>11</v>
      </c>
    </row>
    <row r="599" spans="1:12" ht="13.2" x14ac:dyDescent="0.25">
      <c r="A599" s="7" t="s">
        <v>1140</v>
      </c>
      <c r="B599" s="14" t="s">
        <v>2269</v>
      </c>
      <c r="C599" s="22">
        <f>VLOOKUP(A599,Μητρώο!$A$2:$E$1187,5,FALSE)</f>
        <v>45828</v>
      </c>
      <c r="D599" s="14">
        <f>VLOOKUP(A599,Ποσότητα!$A$2:$J$1184,6,FALSE)</f>
        <v>1</v>
      </c>
      <c r="E599" s="5" t="s">
        <v>2496</v>
      </c>
      <c r="F599" s="14">
        <f>VLOOKUP(A599,Μητρώο!$A$2:$C$1187,3)</f>
        <v>10</v>
      </c>
      <c r="G599" s="26">
        <v>117</v>
      </c>
      <c r="H599" s="26">
        <v>5.9</v>
      </c>
      <c r="I599" s="23">
        <v>111.1</v>
      </c>
      <c r="J599" s="14"/>
      <c r="K599" s="14" t="s">
        <v>45</v>
      </c>
      <c r="L599" s="14" t="s">
        <v>11</v>
      </c>
    </row>
    <row r="600" spans="1:12" ht="13.2" x14ac:dyDescent="0.25">
      <c r="A600" s="7" t="s">
        <v>1141</v>
      </c>
      <c r="B600" s="14" t="s">
        <v>2270</v>
      </c>
      <c r="C600" s="22">
        <f>VLOOKUP(A600,Μητρώο!$A$2:$E$1187,5,FALSE)</f>
        <v>45810</v>
      </c>
      <c r="D600" s="14">
        <f>VLOOKUP(A600,Ποσότητα!$A$2:$J$1184,6,FALSE)</f>
        <v>1</v>
      </c>
      <c r="E600" s="5" t="s">
        <v>2496</v>
      </c>
      <c r="F600" s="14">
        <f>VLOOKUP(A600,Μητρώο!$A$2:$C$1187,3)</f>
        <v>10</v>
      </c>
      <c r="G600" s="26">
        <v>76.48</v>
      </c>
      <c r="H600" s="26">
        <v>3.86</v>
      </c>
      <c r="I600" s="23">
        <v>72.62</v>
      </c>
      <c r="J600" s="14"/>
      <c r="K600" s="14" t="s">
        <v>45</v>
      </c>
      <c r="L600" s="14" t="s">
        <v>11</v>
      </c>
    </row>
    <row r="601" spans="1:12" ht="13.2" x14ac:dyDescent="0.25">
      <c r="A601" s="7" t="s">
        <v>304</v>
      </c>
      <c r="B601" s="14" t="s">
        <v>1454</v>
      </c>
      <c r="C601" s="22">
        <f>VLOOKUP(A601,Μητρώο!$A$2:$E$1187,5,FALSE)</f>
        <v>45796</v>
      </c>
      <c r="D601" s="14">
        <f>VLOOKUP(A601,Ποσότητα!$A$2:$J$1184,6,FALSE)</f>
        <v>204</v>
      </c>
      <c r="E601" s="5" t="s">
        <v>2497</v>
      </c>
      <c r="F601" s="14">
        <f>VLOOKUP(A601,Μητρώο!$A$2:$C$1187,3)</f>
        <v>10</v>
      </c>
      <c r="G601" s="26">
        <v>97.92</v>
      </c>
      <c r="H601" s="26">
        <v>5.74</v>
      </c>
      <c r="I601" s="23">
        <v>92.18</v>
      </c>
      <c r="J601" s="14"/>
      <c r="K601" s="14" t="s">
        <v>2369</v>
      </c>
      <c r="L601" s="14" t="s">
        <v>11</v>
      </c>
    </row>
    <row r="602" spans="1:12" ht="13.2" x14ac:dyDescent="0.25">
      <c r="A602" s="7" t="s">
        <v>1142</v>
      </c>
      <c r="B602" s="14" t="s">
        <v>2271</v>
      </c>
      <c r="C602" s="22">
        <f>VLOOKUP(A602,Μητρώο!$A$2:$E$1187,5,FALSE)</f>
        <v>45782</v>
      </c>
      <c r="D602" s="14">
        <f>VLOOKUP(A602,Ποσότητα!$A$2:$J$1184,6,FALSE)</f>
        <v>2</v>
      </c>
      <c r="E602" s="5" t="s">
        <v>2496</v>
      </c>
      <c r="F602" s="14">
        <f>VLOOKUP(A602,Μητρώο!$A$2:$C$1187,3)</f>
        <v>10</v>
      </c>
      <c r="G602" s="26">
        <v>178</v>
      </c>
      <c r="H602" s="26">
        <v>10.44</v>
      </c>
      <c r="I602" s="23">
        <v>167.56</v>
      </c>
      <c r="J602" s="14"/>
      <c r="K602" s="14" t="s">
        <v>45</v>
      </c>
      <c r="L602" s="14" t="s">
        <v>11</v>
      </c>
    </row>
    <row r="603" spans="1:12" ht="13.2" x14ac:dyDescent="0.25">
      <c r="A603" s="7" t="s">
        <v>1143</v>
      </c>
      <c r="B603" s="14" t="s">
        <v>2272</v>
      </c>
      <c r="C603" s="22">
        <f>VLOOKUP(A603,Μητρώο!$A$2:$E$1187,5,FALSE)</f>
        <v>45827</v>
      </c>
      <c r="D603" s="14">
        <f>VLOOKUP(A603,Ποσότητα!$A$2:$J$1184,6,FALSE)</f>
        <v>1</v>
      </c>
      <c r="E603" s="5" t="s">
        <v>2496</v>
      </c>
      <c r="F603" s="14">
        <f>VLOOKUP(A603,Μητρώο!$A$2:$C$1187,3)</f>
        <v>10</v>
      </c>
      <c r="G603" s="26">
        <v>9000</v>
      </c>
      <c r="H603" s="26">
        <v>453.7</v>
      </c>
      <c r="I603" s="23">
        <v>8546.2999999999993</v>
      </c>
      <c r="J603" s="14"/>
      <c r="K603" s="14" t="s">
        <v>45</v>
      </c>
      <c r="L603" s="14" t="s">
        <v>11</v>
      </c>
    </row>
    <row r="604" spans="1:12" ht="13.2" x14ac:dyDescent="0.25">
      <c r="A604" s="7" t="s">
        <v>837</v>
      </c>
      <c r="B604" s="14" t="s">
        <v>1955</v>
      </c>
      <c r="C604" s="22">
        <f>VLOOKUP(A604,Μητρώο!$A$2:$E$1187,5,FALSE)</f>
        <v>45825</v>
      </c>
      <c r="D604" s="14">
        <f>VLOOKUP(A604,Ποσότητα!$A$2:$J$1184,6,FALSE)</f>
        <v>300</v>
      </c>
      <c r="E604" s="5" t="s">
        <v>2492</v>
      </c>
      <c r="F604" s="14">
        <f>VLOOKUP(A604,Μητρώο!$A$2:$C$1187,3)</f>
        <v>10</v>
      </c>
      <c r="G604" s="26">
        <v>435</v>
      </c>
      <c r="H604" s="26">
        <v>21.93</v>
      </c>
      <c r="I604" s="23">
        <v>413.07</v>
      </c>
      <c r="J604" s="14"/>
      <c r="K604" s="14" t="s">
        <v>2371</v>
      </c>
      <c r="L604" s="14" t="s">
        <v>11</v>
      </c>
    </row>
    <row r="605" spans="1:12" ht="13.2" x14ac:dyDescent="0.25">
      <c r="A605" s="7" t="s">
        <v>121</v>
      </c>
      <c r="B605" s="14" t="s">
        <v>1271</v>
      </c>
      <c r="C605" s="22">
        <f>VLOOKUP(A605,Μητρώο!$A$2:$E$1187,5,FALSE)</f>
        <v>45722</v>
      </c>
      <c r="D605" s="14">
        <f>VLOOKUP(A605,Ποσότητα!$A$2:$J$1184,6,FALSE)</f>
        <v>5</v>
      </c>
      <c r="E605" s="5" t="s">
        <v>2491</v>
      </c>
      <c r="F605" s="14">
        <f>VLOOKUP(A605,Μητρώο!$A$2:$C$1187,3)</f>
        <v>10</v>
      </c>
      <c r="G605" s="26">
        <v>432.9</v>
      </c>
      <c r="H605" s="26">
        <v>32.619999999999997</v>
      </c>
      <c r="I605" s="23">
        <v>400.28</v>
      </c>
      <c r="J605" s="14"/>
      <c r="K605" s="14" t="s">
        <v>44</v>
      </c>
      <c r="L605" s="14" t="s">
        <v>11</v>
      </c>
    </row>
    <row r="606" spans="1:12" ht="13.2" x14ac:dyDescent="0.25">
      <c r="A606" s="7" t="s">
        <v>122</v>
      </c>
      <c r="B606" s="14" t="s">
        <v>1272</v>
      </c>
      <c r="C606" s="22">
        <f>VLOOKUP(A606,Μητρώο!$A$2:$E$1187,5,FALSE)</f>
        <v>45722</v>
      </c>
      <c r="D606" s="14">
        <f>VLOOKUP(A606,Ποσότητα!$A$2:$J$1184,6,FALSE)</f>
        <v>4</v>
      </c>
      <c r="E606" s="5" t="s">
        <v>2491</v>
      </c>
      <c r="F606" s="14">
        <f>VLOOKUP(A606,Μητρώο!$A$2:$C$1187,3)</f>
        <v>10</v>
      </c>
      <c r="G606" s="26">
        <v>176.84</v>
      </c>
      <c r="H606" s="26">
        <v>13.32</v>
      </c>
      <c r="I606" s="23">
        <v>163.52000000000001</v>
      </c>
      <c r="J606" s="14"/>
      <c r="K606" s="14" t="s">
        <v>44</v>
      </c>
      <c r="L606" s="14" t="s">
        <v>11</v>
      </c>
    </row>
    <row r="607" spans="1:12" ht="13.2" x14ac:dyDescent="0.25">
      <c r="A607" s="7" t="s">
        <v>123</v>
      </c>
      <c r="B607" s="14" t="s">
        <v>1273</v>
      </c>
      <c r="C607" s="22">
        <f>VLOOKUP(A607,Μητρώο!$A$2:$E$1187,5,FALSE)</f>
        <v>45722</v>
      </c>
      <c r="D607" s="14">
        <f>VLOOKUP(A607,Ποσότητα!$A$2:$J$1184,6,FALSE)</f>
        <v>5</v>
      </c>
      <c r="E607" s="5" t="s">
        <v>2491</v>
      </c>
      <c r="F607" s="14">
        <f>VLOOKUP(A607,Μητρώο!$A$2:$C$1187,3)</f>
        <v>10</v>
      </c>
      <c r="G607" s="26">
        <v>230.65</v>
      </c>
      <c r="H607" s="26">
        <v>17.38</v>
      </c>
      <c r="I607" s="23">
        <v>213.27</v>
      </c>
      <c r="J607" s="14"/>
      <c r="K607" s="14" t="s">
        <v>44</v>
      </c>
      <c r="L607" s="14" t="s">
        <v>11</v>
      </c>
    </row>
    <row r="608" spans="1:12" ht="13.2" x14ac:dyDescent="0.25">
      <c r="A608" s="7" t="s">
        <v>124</v>
      </c>
      <c r="B608" s="14" t="s">
        <v>1274</v>
      </c>
      <c r="C608" s="22">
        <f>VLOOKUP(A608,Μητρώο!$A$2:$E$1187,5,FALSE)</f>
        <v>45722</v>
      </c>
      <c r="D608" s="14">
        <f>VLOOKUP(A608,Ποσότητα!$A$2:$J$1184,6,FALSE)</f>
        <v>4</v>
      </c>
      <c r="E608" s="5" t="s">
        <v>2491</v>
      </c>
      <c r="F608" s="14">
        <f>VLOOKUP(A608,Μητρώο!$A$2:$C$1187,3)</f>
        <v>10</v>
      </c>
      <c r="G608" s="26">
        <v>481.56</v>
      </c>
      <c r="H608" s="26">
        <v>36.28</v>
      </c>
      <c r="I608" s="23">
        <v>445.28</v>
      </c>
      <c r="J608" s="14"/>
      <c r="K608" s="14" t="s">
        <v>44</v>
      </c>
      <c r="L608" s="14" t="s">
        <v>11</v>
      </c>
    </row>
    <row r="609" spans="1:12" ht="13.2" x14ac:dyDescent="0.25">
      <c r="A609" s="7" t="s">
        <v>1144</v>
      </c>
      <c r="B609" s="14" t="s">
        <v>2273</v>
      </c>
      <c r="C609" s="22">
        <f>VLOOKUP(A609,Μητρώο!$A$2:$E$1187,5,FALSE)</f>
        <v>45739</v>
      </c>
      <c r="D609" s="14">
        <f>VLOOKUP(A609,Ποσότητα!$A$2:$J$1184,6,FALSE)</f>
        <v>150</v>
      </c>
      <c r="E609" s="5" t="s">
        <v>2496</v>
      </c>
      <c r="F609" s="14">
        <f>VLOOKUP(A609,Μητρώο!$A$2:$C$1187,3)</f>
        <v>10</v>
      </c>
      <c r="G609" s="26">
        <v>3000</v>
      </c>
      <c r="H609" s="26">
        <v>226.03</v>
      </c>
      <c r="I609" s="23">
        <v>2773.97</v>
      </c>
      <c r="J609" s="14"/>
      <c r="K609" s="14" t="s">
        <v>45</v>
      </c>
      <c r="L609" s="14" t="s">
        <v>11</v>
      </c>
    </row>
    <row r="610" spans="1:12" ht="13.2" x14ac:dyDescent="0.25">
      <c r="A610" s="7" t="s">
        <v>838</v>
      </c>
      <c r="B610" s="14" t="s">
        <v>1956</v>
      </c>
      <c r="C610" s="22">
        <f>VLOOKUP(A610,Μητρώο!$A$2:$E$1187,5,FALSE)</f>
        <v>45875</v>
      </c>
      <c r="D610" s="14">
        <f>VLOOKUP(A610,Ποσότητα!$A$2:$J$1184,6,FALSE)</f>
        <v>1</v>
      </c>
      <c r="E610" s="5" t="s">
        <v>2492</v>
      </c>
      <c r="F610" s="14">
        <f>VLOOKUP(A610,Μητρώο!$A$2:$C$1187,3)</f>
        <v>10</v>
      </c>
      <c r="G610" s="26">
        <v>237.5</v>
      </c>
      <c r="H610" s="26">
        <v>7.94</v>
      </c>
      <c r="I610" s="23">
        <v>229.56</v>
      </c>
      <c r="J610" s="14"/>
      <c r="K610" s="14" t="s">
        <v>2371</v>
      </c>
      <c r="L610" s="14" t="s">
        <v>11</v>
      </c>
    </row>
    <row r="611" spans="1:12" ht="13.2" x14ac:dyDescent="0.25">
      <c r="A611" s="28" t="s">
        <v>1145</v>
      </c>
      <c r="B611" s="29" t="s">
        <v>2274</v>
      </c>
      <c r="C611" s="30">
        <f>VLOOKUP(A611,Μητρώο!$A$2:$E$1187,5,FALSE)</f>
        <v>45875</v>
      </c>
      <c r="D611" s="29">
        <v>12</v>
      </c>
      <c r="E611" s="31" t="s">
        <v>2496</v>
      </c>
      <c r="F611" s="29">
        <f>VLOOKUP(A611,Μητρώο!$A$2:$C$1187,3)</f>
        <v>10</v>
      </c>
      <c r="G611" s="32">
        <f>198+Αγορές!G5+Αγορές!G6</f>
        <v>1188</v>
      </c>
      <c r="H611" s="32">
        <f>8.03+Αγορές!H5+Αγορές!H6</f>
        <v>42.480000000000004</v>
      </c>
      <c r="I611" s="33">
        <f>189.97+Αγορές!I5+Αγορές!I6</f>
        <v>1145.52</v>
      </c>
      <c r="J611" s="29"/>
      <c r="K611" s="29" t="s">
        <v>45</v>
      </c>
      <c r="L611" s="29" t="s">
        <v>11</v>
      </c>
    </row>
    <row r="612" spans="1:12" ht="13.2" x14ac:dyDescent="0.25">
      <c r="A612" s="7" t="s">
        <v>1146</v>
      </c>
      <c r="B612" s="14" t="s">
        <v>2275</v>
      </c>
      <c r="C612" s="22">
        <f>VLOOKUP(A612,Μητρώο!$A$2:$E$1187,5,FALSE)</f>
        <v>45874</v>
      </c>
      <c r="D612" s="14">
        <f>VLOOKUP(A612,Ποσότητα!$A$2:$J$1184,6,FALSE)</f>
        <v>1</v>
      </c>
      <c r="E612" s="5" t="s">
        <v>2496</v>
      </c>
      <c r="F612" s="14">
        <f>VLOOKUP(A612,Μητρώο!$A$2:$C$1187,3)</f>
        <v>10</v>
      </c>
      <c r="G612" s="26">
        <v>215</v>
      </c>
      <c r="H612" s="26">
        <v>7.19</v>
      </c>
      <c r="I612" s="23">
        <v>207.81</v>
      </c>
      <c r="J612" s="14"/>
      <c r="K612" s="14" t="s">
        <v>45</v>
      </c>
      <c r="L612" s="14" t="s">
        <v>11</v>
      </c>
    </row>
    <row r="613" spans="1:12" ht="13.2" x14ac:dyDescent="0.25">
      <c r="A613" s="7" t="s">
        <v>125</v>
      </c>
      <c r="B613" s="14" t="s">
        <v>1275</v>
      </c>
      <c r="C613" s="22">
        <f>VLOOKUP(A613,Μητρώο!$A$2:$E$1187,5,FALSE)</f>
        <v>45880</v>
      </c>
      <c r="D613" s="14">
        <f>VLOOKUP(A613,Ποσότητα!$A$2:$J$1184,6,FALSE)</f>
        <v>1</v>
      </c>
      <c r="E613" s="5" t="s">
        <v>2491</v>
      </c>
      <c r="F613" s="14">
        <f>VLOOKUP(A613,Μητρώο!$A$2:$C$1187,3)</f>
        <v>10</v>
      </c>
      <c r="G613" s="26">
        <v>129.03</v>
      </c>
      <c r="H613" s="26">
        <v>4.3099999999999996</v>
      </c>
      <c r="I613" s="23">
        <v>124.72</v>
      </c>
      <c r="J613" s="14"/>
      <c r="K613" s="14" t="s">
        <v>44</v>
      </c>
      <c r="L613" s="14" t="s">
        <v>11</v>
      </c>
    </row>
    <row r="614" spans="1:12" ht="13.2" x14ac:dyDescent="0.25">
      <c r="A614" s="7" t="s">
        <v>126</v>
      </c>
      <c r="B614" s="14" t="s">
        <v>1276</v>
      </c>
      <c r="C614" s="22">
        <f>VLOOKUP(A614,Μητρώο!$A$2:$E$1187,5,FALSE)</f>
        <v>45880</v>
      </c>
      <c r="D614" s="14">
        <f>VLOOKUP(A614,Ποσότητα!$A$2:$J$1184,6,FALSE)</f>
        <v>1</v>
      </c>
      <c r="E614" s="5" t="s">
        <v>2491</v>
      </c>
      <c r="F614" s="14">
        <f>VLOOKUP(A614,Μητρώο!$A$2:$C$1187,3)</f>
        <v>10</v>
      </c>
      <c r="G614" s="26">
        <v>129.03</v>
      </c>
      <c r="H614" s="26">
        <v>4.3099999999999996</v>
      </c>
      <c r="I614" s="23">
        <v>124.72</v>
      </c>
      <c r="J614" s="14"/>
      <c r="K614" s="14" t="s">
        <v>44</v>
      </c>
      <c r="L614" s="14" t="s">
        <v>11</v>
      </c>
    </row>
    <row r="615" spans="1:12" ht="13.2" x14ac:dyDescent="0.25">
      <c r="A615" s="7" t="s">
        <v>839</v>
      </c>
      <c r="B615" s="14" t="s">
        <v>1957</v>
      </c>
      <c r="C615" s="22">
        <f>VLOOKUP(A615,Μητρώο!$A$2:$E$1187,5,FALSE)</f>
        <v>45771</v>
      </c>
      <c r="D615" s="14">
        <f>VLOOKUP(A615,Ποσότητα!$A$2:$J$1184,6,FALSE)</f>
        <v>1</v>
      </c>
      <c r="E615" s="5" t="s">
        <v>2492</v>
      </c>
      <c r="F615" s="14">
        <f>VLOOKUP(A615,Μητρώο!$A$2:$C$1187,3)</f>
        <v>10</v>
      </c>
      <c r="G615" s="26">
        <v>78.48</v>
      </c>
      <c r="H615" s="26">
        <v>5.27</v>
      </c>
      <c r="I615" s="23">
        <v>73.209999999999994</v>
      </c>
      <c r="J615" s="14"/>
      <c r="K615" s="14" t="s">
        <v>2371</v>
      </c>
      <c r="L615" s="14" t="s">
        <v>11</v>
      </c>
    </row>
    <row r="616" spans="1:12" ht="13.2" x14ac:dyDescent="0.25">
      <c r="A616" s="7" t="s">
        <v>1147</v>
      </c>
      <c r="B616" s="14" t="s">
        <v>2276</v>
      </c>
      <c r="C616" s="22">
        <f>VLOOKUP(A616,Μητρώο!$A$2:$E$1187,5,FALSE)</f>
        <v>45771</v>
      </c>
      <c r="D616" s="14">
        <f>VLOOKUP(A616,Ποσότητα!$A$2:$J$1184,6,FALSE)</f>
        <v>2</v>
      </c>
      <c r="E616" s="5" t="s">
        <v>2496</v>
      </c>
      <c r="F616" s="14">
        <f>VLOOKUP(A616,Μητρώο!$A$2:$C$1187,3)</f>
        <v>10</v>
      </c>
      <c r="G616" s="26">
        <v>13.06</v>
      </c>
      <c r="H616" s="26">
        <v>0.88</v>
      </c>
      <c r="I616" s="23">
        <v>12.18</v>
      </c>
      <c r="J616" s="14"/>
      <c r="K616" s="14" t="s">
        <v>45</v>
      </c>
      <c r="L616" s="14" t="s">
        <v>11</v>
      </c>
    </row>
    <row r="617" spans="1:12" ht="13.2" x14ac:dyDescent="0.25">
      <c r="A617" s="7" t="s">
        <v>305</v>
      </c>
      <c r="B617" s="14" t="s">
        <v>1455</v>
      </c>
      <c r="C617" s="22">
        <f>VLOOKUP(A617,Μητρώο!$A$2:$E$1187,5,FALSE)</f>
        <v>45771</v>
      </c>
      <c r="D617" s="14">
        <f>VLOOKUP(A617,Ποσότητα!$A$2:$J$1184,6,FALSE)</f>
        <v>2</v>
      </c>
      <c r="E617" s="5" t="s">
        <v>2497</v>
      </c>
      <c r="F617" s="14">
        <f>VLOOKUP(A617,Μητρώο!$A$2:$C$1187,3)</f>
        <v>10</v>
      </c>
      <c r="G617" s="26">
        <v>43.56</v>
      </c>
      <c r="H617" s="26">
        <v>2.92</v>
      </c>
      <c r="I617" s="23">
        <v>40.64</v>
      </c>
      <c r="J617" s="14"/>
      <c r="K617" s="14" t="s">
        <v>2369</v>
      </c>
      <c r="L617" s="14" t="s">
        <v>11</v>
      </c>
    </row>
    <row r="618" spans="1:12" ht="13.2" x14ac:dyDescent="0.25">
      <c r="A618" s="7" t="s">
        <v>306</v>
      </c>
      <c r="B618" s="14" t="s">
        <v>1456</v>
      </c>
      <c r="C618" s="22">
        <f>VLOOKUP(A618,Μητρώο!$A$2:$E$1187,5,FALSE)</f>
        <v>45771</v>
      </c>
      <c r="D618" s="14">
        <f>VLOOKUP(A618,Ποσότητα!$A$2:$J$1184,6,FALSE)</f>
        <v>15</v>
      </c>
      <c r="E618" s="5" t="s">
        <v>2497</v>
      </c>
      <c r="F618" s="14">
        <f>VLOOKUP(A618,Μητρώο!$A$2:$C$1187,3)</f>
        <v>10</v>
      </c>
      <c r="G618" s="26">
        <v>12.45</v>
      </c>
      <c r="H618" s="26">
        <v>0.84</v>
      </c>
      <c r="I618" s="23">
        <v>11.61</v>
      </c>
      <c r="J618" s="14"/>
      <c r="K618" s="14" t="s">
        <v>2369</v>
      </c>
      <c r="L618" s="14" t="s">
        <v>11</v>
      </c>
    </row>
    <row r="619" spans="1:12" ht="13.2" x14ac:dyDescent="0.25">
      <c r="A619" s="7" t="s">
        <v>307</v>
      </c>
      <c r="B619" s="14" t="s">
        <v>1457</v>
      </c>
      <c r="C619" s="22">
        <f>VLOOKUP(A619,Μητρώο!$A$2:$E$1187,5,FALSE)</f>
        <v>45771</v>
      </c>
      <c r="D619" s="14">
        <f>VLOOKUP(A619,Ποσότητα!$A$2:$J$1184,6,FALSE)</f>
        <v>6</v>
      </c>
      <c r="E619" s="5" t="s">
        <v>2497</v>
      </c>
      <c r="F619" s="14">
        <f>VLOOKUP(A619,Μητρώο!$A$2:$C$1187,3)</f>
        <v>10</v>
      </c>
      <c r="G619" s="26">
        <v>14.88</v>
      </c>
      <c r="H619" s="26">
        <v>1</v>
      </c>
      <c r="I619" s="23">
        <v>13.88</v>
      </c>
      <c r="J619" s="14"/>
      <c r="K619" s="14" t="s">
        <v>2369</v>
      </c>
      <c r="L619" s="14" t="s">
        <v>11</v>
      </c>
    </row>
    <row r="620" spans="1:12" ht="13.2" x14ac:dyDescent="0.25">
      <c r="A620" s="7" t="s">
        <v>308</v>
      </c>
      <c r="B620" s="14" t="s">
        <v>1383</v>
      </c>
      <c r="C620" s="22">
        <f>VLOOKUP(A620,Μητρώο!$A$2:$E$1187,5,FALSE)</f>
        <v>45771</v>
      </c>
      <c r="D620" s="14">
        <f>VLOOKUP(A620,Ποσότητα!$A$2:$J$1184,6,FALSE)</f>
        <v>6</v>
      </c>
      <c r="E620" s="5" t="s">
        <v>2497</v>
      </c>
      <c r="F620" s="14">
        <f>VLOOKUP(A620,Μητρώο!$A$2:$C$1187,3)</f>
        <v>10</v>
      </c>
      <c r="G620" s="26">
        <v>15.84</v>
      </c>
      <c r="H620" s="26">
        <v>1.06</v>
      </c>
      <c r="I620" s="23">
        <v>14.78</v>
      </c>
      <c r="J620" s="14"/>
      <c r="K620" s="14" t="s">
        <v>2369</v>
      </c>
      <c r="L620" s="14" t="s">
        <v>11</v>
      </c>
    </row>
    <row r="621" spans="1:12" ht="13.2" x14ac:dyDescent="0.25">
      <c r="A621" s="7" t="s">
        <v>309</v>
      </c>
      <c r="B621" s="14" t="s">
        <v>1458</v>
      </c>
      <c r="C621" s="22">
        <f>VLOOKUP(A621,Μητρώο!$A$2:$E$1187,5,FALSE)</f>
        <v>45771</v>
      </c>
      <c r="D621" s="14">
        <f>VLOOKUP(A621,Ποσότητα!$A$2:$J$1184,6,FALSE)</f>
        <v>4</v>
      </c>
      <c r="E621" s="5" t="s">
        <v>2497</v>
      </c>
      <c r="F621" s="14">
        <f>VLOOKUP(A621,Μητρώο!$A$2:$C$1187,3)</f>
        <v>10</v>
      </c>
      <c r="G621" s="26">
        <v>46.88</v>
      </c>
      <c r="H621" s="26">
        <v>3.15</v>
      </c>
      <c r="I621" s="23">
        <v>43.73</v>
      </c>
      <c r="J621" s="14"/>
      <c r="K621" s="14" t="s">
        <v>2369</v>
      </c>
      <c r="L621" s="14" t="s">
        <v>11</v>
      </c>
    </row>
    <row r="622" spans="1:12" ht="13.2" x14ac:dyDescent="0.25">
      <c r="A622" s="7" t="s">
        <v>1148</v>
      </c>
      <c r="B622" s="14" t="s">
        <v>2277</v>
      </c>
      <c r="C622" s="22">
        <f>VLOOKUP(A622,Μητρώο!$A$2:$E$1187,5,FALSE)</f>
        <v>45771</v>
      </c>
      <c r="D622" s="14">
        <f>VLOOKUP(A622,Ποσότητα!$A$2:$J$1184,6,FALSE)</f>
        <v>4</v>
      </c>
      <c r="E622" s="5" t="s">
        <v>2496</v>
      </c>
      <c r="F622" s="14">
        <f>VLOOKUP(A622,Μητρώο!$A$2:$C$1187,3)</f>
        <v>10</v>
      </c>
      <c r="G622" s="26">
        <v>356</v>
      </c>
      <c r="H622" s="26">
        <v>23.9</v>
      </c>
      <c r="I622" s="23">
        <v>332.1</v>
      </c>
      <c r="J622" s="14"/>
      <c r="K622" s="14" t="s">
        <v>45</v>
      </c>
      <c r="L622" s="14" t="s">
        <v>11</v>
      </c>
    </row>
    <row r="623" spans="1:12" ht="13.2" x14ac:dyDescent="0.25">
      <c r="A623" s="7" t="s">
        <v>310</v>
      </c>
      <c r="B623" s="14" t="s">
        <v>1459</v>
      </c>
      <c r="C623" s="22">
        <f>VLOOKUP(A623,Μητρώο!$A$2:$E$1187,5,FALSE)</f>
        <v>45756</v>
      </c>
      <c r="D623" s="14">
        <f>VLOOKUP(A623,Ποσότητα!$A$2:$J$1184,6,FALSE)</f>
        <v>10</v>
      </c>
      <c r="E623" s="5" t="s">
        <v>2497</v>
      </c>
      <c r="F623" s="14">
        <f>VLOOKUP(A623,Μητρώο!$A$2:$C$1187,3)</f>
        <v>10</v>
      </c>
      <c r="G623" s="26">
        <v>132.1</v>
      </c>
      <c r="H623" s="26">
        <v>8.8699999999999992</v>
      </c>
      <c r="I623" s="23">
        <v>123.23</v>
      </c>
      <c r="J623" s="14"/>
      <c r="K623" s="14" t="s">
        <v>2369</v>
      </c>
      <c r="L623" s="14" t="s">
        <v>11</v>
      </c>
    </row>
    <row r="624" spans="1:12" ht="13.2" x14ac:dyDescent="0.25">
      <c r="A624" s="7" t="s">
        <v>311</v>
      </c>
      <c r="B624" s="14" t="s">
        <v>1460</v>
      </c>
      <c r="C624" s="22">
        <f>VLOOKUP(A624,Μητρώο!$A$2:$E$1187,5,FALSE)</f>
        <v>45756</v>
      </c>
      <c r="D624" s="14">
        <f>VLOOKUP(A624,Ποσότητα!$A$2:$J$1184,6,FALSE)</f>
        <v>2</v>
      </c>
      <c r="E624" s="5" t="s">
        <v>2497</v>
      </c>
      <c r="F624" s="14">
        <f>VLOOKUP(A624,Μητρώο!$A$2:$C$1187,3)</f>
        <v>10</v>
      </c>
      <c r="G624" s="26">
        <v>22.84</v>
      </c>
      <c r="H624" s="26">
        <v>1.53</v>
      </c>
      <c r="I624" s="23">
        <v>21.31</v>
      </c>
      <c r="J624" s="14"/>
      <c r="K624" s="14" t="s">
        <v>2369</v>
      </c>
      <c r="L624" s="14" t="s">
        <v>11</v>
      </c>
    </row>
    <row r="625" spans="1:12" ht="13.2" x14ac:dyDescent="0.25">
      <c r="A625" s="7" t="s">
        <v>312</v>
      </c>
      <c r="B625" s="14" t="s">
        <v>1461</v>
      </c>
      <c r="C625" s="22">
        <f>VLOOKUP(A625,Μητρώο!$A$2:$E$1187,5,FALSE)</f>
        <v>45756</v>
      </c>
      <c r="D625" s="14">
        <f>VLOOKUP(A625,Ποσότητα!$A$2:$J$1184,6,FALSE)</f>
        <v>15</v>
      </c>
      <c r="E625" s="5" t="s">
        <v>2497</v>
      </c>
      <c r="F625" s="14">
        <f>VLOOKUP(A625,Μητρώο!$A$2:$C$1187,3)</f>
        <v>10</v>
      </c>
      <c r="G625" s="26">
        <v>242.25</v>
      </c>
      <c r="H625" s="26">
        <v>16.260000000000002</v>
      </c>
      <c r="I625" s="23">
        <v>225.99</v>
      </c>
      <c r="J625" s="14"/>
      <c r="K625" s="14" t="s">
        <v>2369</v>
      </c>
      <c r="L625" s="14" t="s">
        <v>11</v>
      </c>
    </row>
    <row r="626" spans="1:12" ht="13.2" x14ac:dyDescent="0.25">
      <c r="A626" s="7" t="s">
        <v>1149</v>
      </c>
      <c r="B626" s="14" t="s">
        <v>2278</v>
      </c>
      <c r="C626" s="22">
        <f>VLOOKUP(A626,Μητρώο!$A$2:$E$1187,5,FALSE)</f>
        <v>45751</v>
      </c>
      <c r="D626" s="14">
        <f>VLOOKUP(A626,Ποσότητα!$A$2:$J$1184,6,FALSE)</f>
        <v>15</v>
      </c>
      <c r="E626" s="5" t="s">
        <v>2496</v>
      </c>
      <c r="F626" s="14">
        <f>VLOOKUP(A626,Μητρώο!$A$2:$C$1187,3)</f>
        <v>10</v>
      </c>
      <c r="G626" s="26">
        <v>303</v>
      </c>
      <c r="H626" s="26">
        <v>20.34</v>
      </c>
      <c r="I626" s="23">
        <v>282.66000000000003</v>
      </c>
      <c r="J626" s="14"/>
      <c r="K626" s="14" t="s">
        <v>45</v>
      </c>
      <c r="L626" s="14" t="s">
        <v>11</v>
      </c>
    </row>
    <row r="627" spans="1:12" ht="13.2" x14ac:dyDescent="0.25">
      <c r="A627" s="7" t="s">
        <v>1150</v>
      </c>
      <c r="B627" s="14" t="s">
        <v>2279</v>
      </c>
      <c r="C627" s="22">
        <f>VLOOKUP(A627,Μητρώο!$A$2:$E$1187,5,FALSE)</f>
        <v>45751</v>
      </c>
      <c r="D627" s="14">
        <f>VLOOKUP(A627,Ποσότητα!$A$2:$J$1184,6,FALSE)</f>
        <v>6</v>
      </c>
      <c r="E627" s="5" t="s">
        <v>2496</v>
      </c>
      <c r="F627" s="14">
        <f>VLOOKUP(A627,Μητρώο!$A$2:$C$1187,3)</f>
        <v>10</v>
      </c>
      <c r="G627" s="26">
        <v>118.02</v>
      </c>
      <c r="H627" s="26">
        <v>7.92</v>
      </c>
      <c r="I627" s="23">
        <v>110.1</v>
      </c>
      <c r="J627" s="14"/>
      <c r="K627" s="14" t="s">
        <v>45</v>
      </c>
      <c r="L627" s="14" t="s">
        <v>11</v>
      </c>
    </row>
    <row r="628" spans="1:12" ht="13.2" x14ac:dyDescent="0.25">
      <c r="A628" s="7" t="s">
        <v>313</v>
      </c>
      <c r="B628" s="14" t="s">
        <v>1462</v>
      </c>
      <c r="C628" s="22">
        <f>VLOOKUP(A628,Μητρώο!$A$2:$E$1187,5,FALSE)</f>
        <v>45751</v>
      </c>
      <c r="D628" s="14">
        <f>VLOOKUP(A628,Ποσότητα!$A$2:$J$1184,6,FALSE)</f>
        <v>2</v>
      </c>
      <c r="E628" s="5" t="s">
        <v>2497</v>
      </c>
      <c r="F628" s="14">
        <f>VLOOKUP(A628,Μητρώο!$A$2:$C$1187,3)</f>
        <v>10</v>
      </c>
      <c r="G628" s="26">
        <v>5.22</v>
      </c>
      <c r="H628" s="26">
        <v>0.35</v>
      </c>
      <c r="I628" s="23">
        <v>4.87</v>
      </c>
      <c r="J628" s="14"/>
      <c r="K628" s="14" t="s">
        <v>2369</v>
      </c>
      <c r="L628" s="14" t="s">
        <v>11</v>
      </c>
    </row>
    <row r="629" spans="1:12" ht="13.2" x14ac:dyDescent="0.25">
      <c r="A629" s="7" t="s">
        <v>314</v>
      </c>
      <c r="B629" s="14" t="s">
        <v>1463</v>
      </c>
      <c r="C629" s="22">
        <f>VLOOKUP(A629,Μητρώο!$A$2:$E$1187,5,FALSE)</f>
        <v>45751</v>
      </c>
      <c r="D629" s="14">
        <f>VLOOKUP(A629,Ποσότητα!$A$2:$J$1184,6,FALSE)</f>
        <v>1</v>
      </c>
      <c r="E629" s="5" t="s">
        <v>2497</v>
      </c>
      <c r="F629" s="14">
        <f>VLOOKUP(A629,Μητρώο!$A$2:$C$1187,3)</f>
        <v>10</v>
      </c>
      <c r="G629" s="26">
        <v>14.73</v>
      </c>
      <c r="H629" s="26">
        <v>0.99</v>
      </c>
      <c r="I629" s="23">
        <v>13.74</v>
      </c>
      <c r="J629" s="14"/>
      <c r="K629" s="14" t="s">
        <v>2369</v>
      </c>
      <c r="L629" s="14" t="s">
        <v>11</v>
      </c>
    </row>
    <row r="630" spans="1:12" ht="13.2" x14ac:dyDescent="0.25">
      <c r="A630" s="7" t="s">
        <v>1151</v>
      </c>
      <c r="B630" s="14" t="s">
        <v>2280</v>
      </c>
      <c r="C630" s="22">
        <f>VLOOKUP(A630,Μητρώο!$A$2:$E$1187,5,FALSE)</f>
        <v>45751</v>
      </c>
      <c r="D630" s="14">
        <f>VLOOKUP(A630,Ποσότητα!$A$2:$J$1184,6,FALSE)</f>
        <v>5</v>
      </c>
      <c r="E630" s="5" t="s">
        <v>2496</v>
      </c>
      <c r="F630" s="14">
        <f>VLOOKUP(A630,Μητρώο!$A$2:$C$1187,3)</f>
        <v>10</v>
      </c>
      <c r="G630" s="26">
        <v>297</v>
      </c>
      <c r="H630" s="26">
        <v>19.940000000000001</v>
      </c>
      <c r="I630" s="23">
        <v>277.06</v>
      </c>
      <c r="J630" s="14"/>
      <c r="K630" s="14" t="s">
        <v>45</v>
      </c>
      <c r="L630" s="14" t="s">
        <v>11</v>
      </c>
    </row>
    <row r="631" spans="1:12" ht="13.2" x14ac:dyDescent="0.25">
      <c r="A631" s="7" t="s">
        <v>1152</v>
      </c>
      <c r="B631" s="14" t="s">
        <v>2281</v>
      </c>
      <c r="C631" s="22">
        <f>VLOOKUP(A631,Μητρώο!$A$2:$E$1187,5,FALSE)</f>
        <v>45751</v>
      </c>
      <c r="D631" s="14">
        <f>VLOOKUP(A631,Ποσότητα!$A$2:$J$1184,6,FALSE)</f>
        <v>10</v>
      </c>
      <c r="E631" s="5" t="s">
        <v>2496</v>
      </c>
      <c r="F631" s="14">
        <f>VLOOKUP(A631,Μητρώο!$A$2:$C$1187,3)</f>
        <v>10</v>
      </c>
      <c r="G631" s="26">
        <v>2800</v>
      </c>
      <c r="H631" s="26">
        <v>187.95</v>
      </c>
      <c r="I631" s="23">
        <v>2612.0500000000002</v>
      </c>
      <c r="J631" s="14"/>
      <c r="K631" s="14" t="s">
        <v>45</v>
      </c>
      <c r="L631" s="14" t="s">
        <v>11</v>
      </c>
    </row>
    <row r="632" spans="1:12" ht="13.2" x14ac:dyDescent="0.25">
      <c r="A632" s="7" t="s">
        <v>1153</v>
      </c>
      <c r="B632" s="14" t="s">
        <v>2282</v>
      </c>
      <c r="C632" s="22">
        <f>VLOOKUP(A632,Μητρώο!$A$2:$E$1187,5,FALSE)</f>
        <v>45751</v>
      </c>
      <c r="D632" s="14">
        <f>VLOOKUP(A632,Ποσότητα!$A$2:$J$1184,6,FALSE)</f>
        <v>10</v>
      </c>
      <c r="E632" s="5" t="s">
        <v>2496</v>
      </c>
      <c r="F632" s="14">
        <f>VLOOKUP(A632,Μητρώο!$A$2:$C$1187,3)</f>
        <v>10</v>
      </c>
      <c r="G632" s="26">
        <v>41.9</v>
      </c>
      <c r="H632" s="26">
        <v>2.81</v>
      </c>
      <c r="I632" s="23">
        <v>39.090000000000003</v>
      </c>
      <c r="J632" s="14"/>
      <c r="K632" s="14" t="s">
        <v>45</v>
      </c>
      <c r="L632" s="14" t="s">
        <v>11</v>
      </c>
    </row>
    <row r="633" spans="1:12" ht="13.2" x14ac:dyDescent="0.25">
      <c r="A633" s="7" t="s">
        <v>1154</v>
      </c>
      <c r="B633" s="14" t="s">
        <v>2283</v>
      </c>
      <c r="C633" s="22">
        <f>VLOOKUP(A633,Μητρώο!$A$2:$E$1187,5,FALSE)</f>
        <v>45751</v>
      </c>
      <c r="D633" s="14">
        <f>VLOOKUP(A633,Ποσότητα!$A$2:$J$1184,6,FALSE)</f>
        <v>5</v>
      </c>
      <c r="E633" s="5" t="s">
        <v>2496</v>
      </c>
      <c r="F633" s="14">
        <f>VLOOKUP(A633,Μητρώο!$A$2:$C$1187,3)</f>
        <v>10</v>
      </c>
      <c r="G633" s="26">
        <v>29.6</v>
      </c>
      <c r="H633" s="26">
        <v>1.99</v>
      </c>
      <c r="I633" s="23">
        <v>27.61</v>
      </c>
      <c r="J633" s="14"/>
      <c r="K633" s="14" t="s">
        <v>45</v>
      </c>
      <c r="L633" s="14" t="s">
        <v>11</v>
      </c>
    </row>
    <row r="634" spans="1:12" ht="13.2" x14ac:dyDescent="0.25">
      <c r="A634" s="7" t="s">
        <v>1155</v>
      </c>
      <c r="B634" s="14" t="s">
        <v>2284</v>
      </c>
      <c r="C634" s="22">
        <f>VLOOKUP(A634,Μητρώο!$A$2:$E$1187,5,FALSE)</f>
        <v>45751</v>
      </c>
      <c r="D634" s="14">
        <f>VLOOKUP(A634,Ποσότητα!$A$2:$J$1184,6,FALSE)</f>
        <v>30</v>
      </c>
      <c r="E634" s="5" t="s">
        <v>2496</v>
      </c>
      <c r="F634" s="14">
        <f>VLOOKUP(A634,Μητρώο!$A$2:$C$1187,3)</f>
        <v>10</v>
      </c>
      <c r="G634" s="26">
        <v>132.30000000000001</v>
      </c>
      <c r="H634" s="26">
        <v>8.8800000000000008</v>
      </c>
      <c r="I634" s="23">
        <v>123.42</v>
      </c>
      <c r="J634" s="14"/>
      <c r="K634" s="14" t="s">
        <v>45</v>
      </c>
      <c r="L634" s="14" t="s">
        <v>11</v>
      </c>
    </row>
    <row r="635" spans="1:12" ht="13.2" x14ac:dyDescent="0.25">
      <c r="A635" s="7" t="s">
        <v>1156</v>
      </c>
      <c r="B635" s="14" t="s">
        <v>2285</v>
      </c>
      <c r="C635" s="22">
        <f>VLOOKUP(A635,Μητρώο!$A$2:$E$1187,5,FALSE)</f>
        <v>45751</v>
      </c>
      <c r="D635" s="14">
        <f>VLOOKUP(A635,Ποσότητα!$A$2:$J$1184,6,FALSE)</f>
        <v>2</v>
      </c>
      <c r="E635" s="5" t="s">
        <v>2496</v>
      </c>
      <c r="F635" s="14">
        <f>VLOOKUP(A635,Μητρώο!$A$2:$C$1187,3)</f>
        <v>10</v>
      </c>
      <c r="G635" s="26">
        <v>55.18</v>
      </c>
      <c r="H635" s="26">
        <v>3.7</v>
      </c>
      <c r="I635" s="23">
        <v>51.48</v>
      </c>
      <c r="J635" s="14"/>
      <c r="K635" s="14" t="s">
        <v>45</v>
      </c>
      <c r="L635" s="14" t="s">
        <v>11</v>
      </c>
    </row>
    <row r="636" spans="1:12" ht="13.2" x14ac:dyDescent="0.25">
      <c r="A636" s="7" t="s">
        <v>1157</v>
      </c>
      <c r="B636" s="14" t="s">
        <v>2286</v>
      </c>
      <c r="C636" s="22">
        <f>VLOOKUP(A636,Μητρώο!$A$2:$E$1187,5,FALSE)</f>
        <v>45751</v>
      </c>
      <c r="D636" s="14">
        <f>VLOOKUP(A636,Ποσότητα!$A$2:$J$1184,6,FALSE)</f>
        <v>2</v>
      </c>
      <c r="E636" s="5" t="s">
        <v>2496</v>
      </c>
      <c r="F636" s="14">
        <f>VLOOKUP(A636,Μητρώο!$A$2:$C$1187,3)</f>
        <v>10</v>
      </c>
      <c r="G636" s="26">
        <v>128</v>
      </c>
      <c r="H636" s="26">
        <v>8.59</v>
      </c>
      <c r="I636" s="23">
        <v>119.41</v>
      </c>
      <c r="J636" s="14"/>
      <c r="K636" s="14" t="s">
        <v>45</v>
      </c>
      <c r="L636" s="14" t="s">
        <v>11</v>
      </c>
    </row>
    <row r="637" spans="1:12" ht="13.2" x14ac:dyDescent="0.25">
      <c r="A637" s="7" t="s">
        <v>315</v>
      </c>
      <c r="B637" s="14" t="s">
        <v>1464</v>
      </c>
      <c r="C637" s="22">
        <f>VLOOKUP(A637,Μητρώο!$A$2:$E$1187,5,FALSE)</f>
        <v>45751</v>
      </c>
      <c r="D637" s="14">
        <f>VLOOKUP(A637,Ποσότητα!$A$2:$J$1184,6,FALSE)</f>
        <v>30</v>
      </c>
      <c r="E637" s="5" t="s">
        <v>2497</v>
      </c>
      <c r="F637" s="14">
        <f>VLOOKUP(A637,Μητρώο!$A$2:$C$1187,3)</f>
        <v>10</v>
      </c>
      <c r="G637" s="26">
        <v>33.9</v>
      </c>
      <c r="H637" s="26">
        <v>2.2799999999999998</v>
      </c>
      <c r="I637" s="23">
        <v>31.62</v>
      </c>
      <c r="J637" s="14"/>
      <c r="K637" s="14" t="s">
        <v>2369</v>
      </c>
      <c r="L637" s="14" t="s">
        <v>11</v>
      </c>
    </row>
    <row r="638" spans="1:12" ht="13.2" x14ac:dyDescent="0.25">
      <c r="A638" s="7" t="s">
        <v>1158</v>
      </c>
      <c r="B638" s="14" t="s">
        <v>2287</v>
      </c>
      <c r="C638" s="22">
        <f>VLOOKUP(A638,Μητρώο!$A$2:$E$1187,5,FALSE)</f>
        <v>45751</v>
      </c>
      <c r="D638" s="14">
        <f>VLOOKUP(A638,Ποσότητα!$A$2:$J$1184,6,FALSE)</f>
        <v>2</v>
      </c>
      <c r="E638" s="5" t="s">
        <v>2496</v>
      </c>
      <c r="F638" s="14">
        <f>VLOOKUP(A638,Μητρώο!$A$2:$C$1187,3)</f>
        <v>10</v>
      </c>
      <c r="G638" s="26">
        <v>46.56</v>
      </c>
      <c r="H638" s="26">
        <v>3.13</v>
      </c>
      <c r="I638" s="23">
        <v>43.43</v>
      </c>
      <c r="J638" s="14"/>
      <c r="K638" s="14" t="s">
        <v>45</v>
      </c>
      <c r="L638" s="14" t="s">
        <v>11</v>
      </c>
    </row>
    <row r="639" spans="1:12" ht="13.2" x14ac:dyDescent="0.25">
      <c r="A639" s="7" t="s">
        <v>316</v>
      </c>
      <c r="B639" s="14" t="s">
        <v>1465</v>
      </c>
      <c r="C639" s="22">
        <f>VLOOKUP(A639,Μητρώο!$A$2:$E$1187,5,FALSE)</f>
        <v>45764</v>
      </c>
      <c r="D639" s="14">
        <f>VLOOKUP(A639,Ποσότητα!$A$2:$J$1184,6,FALSE)</f>
        <v>16</v>
      </c>
      <c r="E639" s="5" t="s">
        <v>2497</v>
      </c>
      <c r="F639" s="14">
        <f>VLOOKUP(A639,Μητρώο!$A$2:$C$1187,3)</f>
        <v>10</v>
      </c>
      <c r="G639" s="26">
        <v>94.72</v>
      </c>
      <c r="H639" s="26">
        <v>6.36</v>
      </c>
      <c r="I639" s="23">
        <v>88.36</v>
      </c>
      <c r="J639" s="14"/>
      <c r="K639" s="14" t="s">
        <v>2369</v>
      </c>
      <c r="L639" s="14" t="s">
        <v>11</v>
      </c>
    </row>
    <row r="640" spans="1:12" ht="13.2" x14ac:dyDescent="0.25">
      <c r="A640" s="7" t="s">
        <v>317</v>
      </c>
      <c r="B640" s="14" t="s">
        <v>1466</v>
      </c>
      <c r="C640" s="22">
        <f>VLOOKUP(A640,Μητρώο!$A$2:$E$1187,5,FALSE)</f>
        <v>45764</v>
      </c>
      <c r="D640" s="14">
        <f>VLOOKUP(A640,Ποσότητα!$A$2:$J$1184,6,FALSE)</f>
        <v>1</v>
      </c>
      <c r="E640" s="5" t="s">
        <v>2497</v>
      </c>
      <c r="F640" s="14">
        <f>VLOOKUP(A640,Μητρώο!$A$2:$C$1187,3)</f>
        <v>10</v>
      </c>
      <c r="G640" s="26">
        <v>2.95</v>
      </c>
      <c r="H640" s="26">
        <v>0.2</v>
      </c>
      <c r="I640" s="23">
        <v>2.75</v>
      </c>
      <c r="J640" s="14"/>
      <c r="K640" s="14" t="s">
        <v>2369</v>
      </c>
      <c r="L640" s="14" t="s">
        <v>11</v>
      </c>
    </row>
    <row r="641" spans="1:12" ht="13.2" x14ac:dyDescent="0.25">
      <c r="A641" s="7" t="s">
        <v>318</v>
      </c>
      <c r="B641" s="14" t="s">
        <v>1467</v>
      </c>
      <c r="C641" s="22">
        <f>VLOOKUP(A641,Μητρώο!$A$2:$E$1187,5,FALSE)</f>
        <v>45754</v>
      </c>
      <c r="D641" s="14">
        <f>VLOOKUP(A641,Ποσότητα!$A$2:$J$1184,6,FALSE)</f>
        <v>204</v>
      </c>
      <c r="E641" s="5" t="s">
        <v>2497</v>
      </c>
      <c r="F641" s="14">
        <f>VLOOKUP(A641,Μητρώο!$A$2:$C$1187,3)</f>
        <v>10</v>
      </c>
      <c r="G641" s="26">
        <v>208.08</v>
      </c>
      <c r="H641" s="26">
        <v>13.97</v>
      </c>
      <c r="I641" s="23">
        <v>194.11</v>
      </c>
      <c r="J641" s="14"/>
      <c r="K641" s="14" t="s">
        <v>2369</v>
      </c>
      <c r="L641" s="14" t="s">
        <v>11</v>
      </c>
    </row>
    <row r="642" spans="1:12" ht="13.2" x14ac:dyDescent="0.25">
      <c r="A642" s="7" t="s">
        <v>319</v>
      </c>
      <c r="B642" s="14" t="s">
        <v>1468</v>
      </c>
      <c r="C642" s="22">
        <f>VLOOKUP(A642,Μητρώο!$A$2:$E$1187,5,FALSE)</f>
        <v>45754</v>
      </c>
      <c r="D642" s="14">
        <f>VLOOKUP(A642,Ποσότητα!$A$2:$J$1184,6,FALSE)</f>
        <v>120</v>
      </c>
      <c r="E642" s="5" t="s">
        <v>2497</v>
      </c>
      <c r="F642" s="14">
        <f>VLOOKUP(A642,Μητρώο!$A$2:$C$1187,3)</f>
        <v>10</v>
      </c>
      <c r="G642" s="26">
        <v>64.8</v>
      </c>
      <c r="H642" s="26">
        <v>4.3499999999999996</v>
      </c>
      <c r="I642" s="23">
        <v>60.45</v>
      </c>
      <c r="J642" s="14"/>
      <c r="K642" s="14" t="s">
        <v>2369</v>
      </c>
      <c r="L642" s="14" t="s">
        <v>11</v>
      </c>
    </row>
    <row r="643" spans="1:12" ht="13.2" x14ac:dyDescent="0.25">
      <c r="A643" s="7" t="s">
        <v>320</v>
      </c>
      <c r="B643" s="14" t="s">
        <v>1469</v>
      </c>
      <c r="C643" s="22">
        <f>VLOOKUP(A643,Μητρώο!$A$2:$E$1187,5,FALSE)</f>
        <v>45754</v>
      </c>
      <c r="D643" s="14">
        <f>VLOOKUP(A643,Ποσότητα!$A$2:$J$1184,6,FALSE)</f>
        <v>240</v>
      </c>
      <c r="E643" s="5" t="s">
        <v>2497</v>
      </c>
      <c r="F643" s="14">
        <f>VLOOKUP(A643,Μητρώο!$A$2:$C$1187,3)</f>
        <v>10</v>
      </c>
      <c r="G643" s="26">
        <v>271.2</v>
      </c>
      <c r="H643" s="26">
        <v>18.2</v>
      </c>
      <c r="I643" s="23">
        <v>253</v>
      </c>
      <c r="J643" s="14"/>
      <c r="K643" s="14" t="s">
        <v>2369</v>
      </c>
      <c r="L643" s="14" t="s">
        <v>11</v>
      </c>
    </row>
    <row r="644" spans="1:12" ht="13.2" x14ac:dyDescent="0.25">
      <c r="A644" s="7" t="s">
        <v>321</v>
      </c>
      <c r="B644" s="14" t="s">
        <v>1470</v>
      </c>
      <c r="C644" s="22">
        <f>VLOOKUP(A644,Μητρώο!$A$2:$E$1187,5,FALSE)</f>
        <v>45754</v>
      </c>
      <c r="D644" s="14">
        <f>VLOOKUP(A644,Ποσότητα!$A$2:$J$1184,6,FALSE)</f>
        <v>240</v>
      </c>
      <c r="E644" s="5" t="s">
        <v>2497</v>
      </c>
      <c r="F644" s="14">
        <f>VLOOKUP(A644,Μητρώο!$A$2:$C$1187,3)</f>
        <v>10</v>
      </c>
      <c r="G644" s="26">
        <v>144</v>
      </c>
      <c r="H644" s="26">
        <v>9.67</v>
      </c>
      <c r="I644" s="23">
        <v>134.33000000000001</v>
      </c>
      <c r="J644" s="14"/>
      <c r="K644" s="14" t="s">
        <v>2369</v>
      </c>
      <c r="L644" s="14" t="s">
        <v>11</v>
      </c>
    </row>
    <row r="645" spans="1:12" ht="13.2" x14ac:dyDescent="0.25">
      <c r="A645" s="7" t="s">
        <v>1159</v>
      </c>
      <c r="B645" s="14" t="s">
        <v>2288</v>
      </c>
      <c r="C645" s="22">
        <f>VLOOKUP(A645,Μητρώο!$A$2:$E$1187,5,FALSE)</f>
        <v>45751</v>
      </c>
      <c r="D645" s="14">
        <f>VLOOKUP(A645,Ποσότητα!$A$2:$J$1184,6,FALSE)</f>
        <v>90</v>
      </c>
      <c r="E645" s="5" t="s">
        <v>2496</v>
      </c>
      <c r="F645" s="14">
        <f>VLOOKUP(A645,Μητρώο!$A$2:$C$1187,3)</f>
        <v>10</v>
      </c>
      <c r="G645" s="26">
        <v>396.9</v>
      </c>
      <c r="H645" s="26">
        <v>26.64</v>
      </c>
      <c r="I645" s="23">
        <v>370.26</v>
      </c>
      <c r="J645" s="14"/>
      <c r="K645" s="14" t="s">
        <v>45</v>
      </c>
      <c r="L645" s="14" t="s">
        <v>11</v>
      </c>
    </row>
    <row r="646" spans="1:12" ht="13.2" x14ac:dyDescent="0.25">
      <c r="A646" s="7" t="s">
        <v>322</v>
      </c>
      <c r="B646" s="14" t="s">
        <v>1471</v>
      </c>
      <c r="C646" s="22">
        <f>VLOOKUP(A646,Μητρώο!$A$2:$E$1187,5,FALSE)</f>
        <v>45751</v>
      </c>
      <c r="D646" s="14">
        <f>VLOOKUP(A646,Ποσότητα!$A$2:$J$1184,6,FALSE)</f>
        <v>2</v>
      </c>
      <c r="E646" s="5" t="s">
        <v>2497</v>
      </c>
      <c r="F646" s="14">
        <f>VLOOKUP(A646,Μητρώο!$A$2:$C$1187,3)</f>
        <v>10</v>
      </c>
      <c r="G646" s="26">
        <v>4.62</v>
      </c>
      <c r="H646" s="26">
        <v>0.31</v>
      </c>
      <c r="I646" s="23">
        <v>4.3099999999999996</v>
      </c>
      <c r="J646" s="14"/>
      <c r="K646" s="14" t="s">
        <v>2369</v>
      </c>
      <c r="L646" s="14" t="s">
        <v>11</v>
      </c>
    </row>
    <row r="647" spans="1:12" ht="13.2" x14ac:dyDescent="0.25">
      <c r="A647" s="7" t="s">
        <v>323</v>
      </c>
      <c r="B647" s="14" t="s">
        <v>1472</v>
      </c>
      <c r="C647" s="22">
        <f>VLOOKUP(A647,Μητρώο!$A$2:$E$1187,5,FALSE)</f>
        <v>45887</v>
      </c>
      <c r="D647" s="14">
        <f>VLOOKUP(A647,Ποσότητα!$A$2:$J$1184,6,FALSE)</f>
        <v>1</v>
      </c>
      <c r="E647" s="5" t="s">
        <v>2497</v>
      </c>
      <c r="F647" s="14">
        <f>VLOOKUP(A647,Μητρώο!$A$2:$C$1187,3)</f>
        <v>10</v>
      </c>
      <c r="G647" s="26">
        <v>75.5</v>
      </c>
      <c r="H647" s="26">
        <v>2.52</v>
      </c>
      <c r="I647" s="23">
        <v>72.98</v>
      </c>
      <c r="J647" s="14"/>
      <c r="K647" s="14" t="s">
        <v>2369</v>
      </c>
      <c r="L647" s="14" t="s">
        <v>11</v>
      </c>
    </row>
    <row r="648" spans="1:12" ht="13.2" x14ac:dyDescent="0.25">
      <c r="A648" s="7" t="s">
        <v>324</v>
      </c>
      <c r="B648" s="14" t="s">
        <v>1473</v>
      </c>
      <c r="C648" s="22">
        <f>VLOOKUP(A648,Μητρώο!$A$2:$E$1187,5,FALSE)</f>
        <v>45887</v>
      </c>
      <c r="D648" s="14">
        <f>VLOOKUP(A648,Ποσότητα!$A$2:$J$1184,6,FALSE)</f>
        <v>12</v>
      </c>
      <c r="E648" s="5" t="s">
        <v>2497</v>
      </c>
      <c r="F648" s="14">
        <f>VLOOKUP(A648,Μητρώο!$A$2:$C$1187,3)</f>
        <v>10</v>
      </c>
      <c r="G648" s="26">
        <v>115.92</v>
      </c>
      <c r="H648" s="26">
        <v>3.87</v>
      </c>
      <c r="I648" s="23">
        <v>112.05</v>
      </c>
      <c r="J648" s="14"/>
      <c r="K648" s="14" t="s">
        <v>2369</v>
      </c>
      <c r="L648" s="14" t="s">
        <v>11</v>
      </c>
    </row>
    <row r="649" spans="1:12" ht="13.2" x14ac:dyDescent="0.25">
      <c r="A649" s="7" t="s">
        <v>325</v>
      </c>
      <c r="B649" s="14" t="s">
        <v>1474</v>
      </c>
      <c r="C649" s="22">
        <f>VLOOKUP(A649,Μητρώο!$A$2:$E$1187,5,FALSE)</f>
        <v>45887</v>
      </c>
      <c r="D649" s="14">
        <f>VLOOKUP(A649,Ποσότητα!$A$2:$J$1184,6,FALSE)</f>
        <v>1</v>
      </c>
      <c r="E649" s="5" t="s">
        <v>2497</v>
      </c>
      <c r="F649" s="14">
        <f>VLOOKUP(A649,Μητρώο!$A$2:$C$1187,3)</f>
        <v>10</v>
      </c>
      <c r="G649" s="26">
        <v>31.85</v>
      </c>
      <c r="H649" s="26">
        <v>1.06</v>
      </c>
      <c r="I649" s="23">
        <v>30.79</v>
      </c>
      <c r="J649" s="14"/>
      <c r="K649" s="14" t="s">
        <v>2369</v>
      </c>
      <c r="L649" s="14" t="s">
        <v>11</v>
      </c>
    </row>
    <row r="650" spans="1:12" ht="13.2" x14ac:dyDescent="0.25">
      <c r="A650" s="7" t="s">
        <v>326</v>
      </c>
      <c r="B650" s="14" t="s">
        <v>1475</v>
      </c>
      <c r="C650" s="22">
        <f>VLOOKUP(A650,Μητρώο!$A$2:$E$1187,5,FALSE)</f>
        <v>45873</v>
      </c>
      <c r="D650" s="14">
        <f>VLOOKUP(A650,Ποσότητα!$A$2:$J$1184,6,FALSE)</f>
        <v>216</v>
      </c>
      <c r="E650" s="5" t="s">
        <v>2497</v>
      </c>
      <c r="F650" s="14">
        <f>VLOOKUP(A650,Μητρώο!$A$2:$C$1187,3)</f>
        <v>10</v>
      </c>
      <c r="G650" s="26">
        <v>170.64</v>
      </c>
      <c r="H650" s="26">
        <v>5.7</v>
      </c>
      <c r="I650" s="23">
        <v>164.94</v>
      </c>
      <c r="J650" s="14"/>
      <c r="K650" s="14" t="s">
        <v>2369</v>
      </c>
      <c r="L650" s="14" t="s">
        <v>11</v>
      </c>
    </row>
    <row r="651" spans="1:12" ht="13.2" x14ac:dyDescent="0.25">
      <c r="A651" s="7" t="s">
        <v>840</v>
      </c>
      <c r="B651" s="14" t="s">
        <v>1958</v>
      </c>
      <c r="C651" s="22">
        <f>VLOOKUP(A651,Μητρώο!$A$2:$E$1187,5,FALSE)</f>
        <v>45735</v>
      </c>
      <c r="D651" s="14">
        <f>VLOOKUP(A651,Ποσότητα!$A$2:$J$1184,6,FALSE)</f>
        <v>300</v>
      </c>
      <c r="E651" s="5" t="s">
        <v>2492</v>
      </c>
      <c r="F651" s="14">
        <f>VLOOKUP(A651,Μητρώο!$A$2:$C$1187,3)</f>
        <v>10</v>
      </c>
      <c r="G651" s="26">
        <v>1800</v>
      </c>
      <c r="H651" s="26">
        <v>135.62</v>
      </c>
      <c r="I651" s="23">
        <v>1664.38</v>
      </c>
      <c r="J651" s="14"/>
      <c r="K651" s="14" t="s">
        <v>2371</v>
      </c>
      <c r="L651" s="14" t="s">
        <v>11</v>
      </c>
    </row>
    <row r="652" spans="1:12" ht="13.2" x14ac:dyDescent="0.25">
      <c r="A652" s="47" t="s">
        <v>841</v>
      </c>
      <c r="B652" s="48" t="s">
        <v>1959</v>
      </c>
      <c r="C652" s="49">
        <f>VLOOKUP(A652,Μητρώο!$A$2:$E$1187,5,FALSE)</f>
        <v>45735</v>
      </c>
      <c r="D652" s="48">
        <f>VLOOKUP(A652,Ποσότητα!$A$2:$J$1184,6,FALSE)</f>
        <v>1000</v>
      </c>
      <c r="E652" s="50" t="s">
        <v>2492</v>
      </c>
      <c r="F652" s="48">
        <f>VLOOKUP(A652,Μητρώο!$A$2:$C$1187,3)</f>
        <v>10</v>
      </c>
      <c r="G652" s="51">
        <v>1300</v>
      </c>
      <c r="H652" s="51">
        <v>97.95</v>
      </c>
      <c r="I652" s="52">
        <v>1202.05</v>
      </c>
      <c r="J652" s="48"/>
      <c r="K652" s="48" t="s">
        <v>2371</v>
      </c>
      <c r="L652" s="48" t="s">
        <v>11</v>
      </c>
    </row>
    <row r="653" spans="1:12" ht="13.2" x14ac:dyDescent="0.25">
      <c r="A653" s="47" t="s">
        <v>842</v>
      </c>
      <c r="B653" s="48" t="s">
        <v>1960</v>
      </c>
      <c r="C653" s="49">
        <f>VLOOKUP(A653,Μητρώο!$A$2:$E$1187,5,FALSE)</f>
        <v>45735</v>
      </c>
      <c r="D653" s="48">
        <f>VLOOKUP(A653,Ποσότητα!$A$2:$J$1184,6,FALSE)</f>
        <v>500</v>
      </c>
      <c r="E653" s="50" t="s">
        <v>2492</v>
      </c>
      <c r="F653" s="48">
        <f>VLOOKUP(A653,Μητρώο!$A$2:$C$1187,3)</f>
        <v>10</v>
      </c>
      <c r="G653" s="51">
        <v>465</v>
      </c>
      <c r="H653" s="51">
        <v>35.03</v>
      </c>
      <c r="I653" s="52">
        <v>429.97</v>
      </c>
      <c r="J653" s="48"/>
      <c r="K653" s="48" t="s">
        <v>2371</v>
      </c>
      <c r="L653" s="48" t="s">
        <v>11</v>
      </c>
    </row>
    <row r="654" spans="1:12" ht="13.2" x14ac:dyDescent="0.25">
      <c r="A654" s="47" t="s">
        <v>843</v>
      </c>
      <c r="B654" s="48" t="s">
        <v>1961</v>
      </c>
      <c r="C654" s="49">
        <f>VLOOKUP(A654,Μητρώο!$A$2:$E$1187,5,FALSE)</f>
        <v>45723</v>
      </c>
      <c r="D654" s="48">
        <f>VLOOKUP(A654,Ποσότητα!$A$2:$J$1184,6,FALSE)</f>
        <v>1008</v>
      </c>
      <c r="E654" s="50" t="s">
        <v>2492</v>
      </c>
      <c r="F654" s="48">
        <f>VLOOKUP(A654,Μητρώο!$A$2:$C$1187,3)</f>
        <v>10</v>
      </c>
      <c r="G654" s="51">
        <v>1391.04</v>
      </c>
      <c r="H654" s="51">
        <v>104.8</v>
      </c>
      <c r="I654" s="52">
        <v>1286.24</v>
      </c>
      <c r="J654" s="48"/>
      <c r="K654" s="48" t="s">
        <v>2371</v>
      </c>
      <c r="L654" s="48" t="s">
        <v>11</v>
      </c>
    </row>
    <row r="655" spans="1:12" ht="13.2" x14ac:dyDescent="0.25">
      <c r="A655" s="47" t="s">
        <v>844</v>
      </c>
      <c r="B655" s="48" t="s">
        <v>1962</v>
      </c>
      <c r="C655" s="49">
        <f>VLOOKUP(A655,Μητρώο!$A$2:$E$1187,5,FALSE)</f>
        <v>45723</v>
      </c>
      <c r="D655" s="48">
        <f>VLOOKUP(A655,Ποσότητα!$A$2:$J$1184,6,FALSE)</f>
        <v>912</v>
      </c>
      <c r="E655" s="50" t="s">
        <v>2492</v>
      </c>
      <c r="F655" s="48">
        <f>VLOOKUP(A655,Μητρώο!$A$2:$C$1187,3)</f>
        <v>10</v>
      </c>
      <c r="G655" s="51">
        <v>2553.6</v>
      </c>
      <c r="H655" s="51">
        <v>192.39</v>
      </c>
      <c r="I655" s="52">
        <v>2361.21</v>
      </c>
      <c r="J655" s="48"/>
      <c r="K655" s="48" t="s">
        <v>2371</v>
      </c>
      <c r="L655" s="48" t="s">
        <v>11</v>
      </c>
    </row>
    <row r="656" spans="1:12" ht="13.2" x14ac:dyDescent="0.25">
      <c r="A656" s="47" t="s">
        <v>845</v>
      </c>
      <c r="B656" s="48" t="s">
        <v>1963</v>
      </c>
      <c r="C656" s="49">
        <f>VLOOKUP(A656,Μητρώο!$A$2:$E$1187,5,FALSE)</f>
        <v>45723</v>
      </c>
      <c r="D656" s="48">
        <f>VLOOKUP(A656,Ποσότητα!$A$2:$J$1184,6,FALSE)</f>
        <v>960</v>
      </c>
      <c r="E656" s="50" t="s">
        <v>2492</v>
      </c>
      <c r="F656" s="48">
        <f>VLOOKUP(A656,Μητρώο!$A$2:$C$1187,3)</f>
        <v>10</v>
      </c>
      <c r="G656" s="51">
        <v>268.8</v>
      </c>
      <c r="H656" s="51">
        <v>20.25</v>
      </c>
      <c r="I656" s="52">
        <v>248.55</v>
      </c>
      <c r="J656" s="48"/>
      <c r="K656" s="48" t="s">
        <v>2371</v>
      </c>
      <c r="L656" s="48" t="s">
        <v>11</v>
      </c>
    </row>
    <row r="657" spans="1:12" ht="13.2" x14ac:dyDescent="0.25">
      <c r="A657" s="47" t="s">
        <v>846</v>
      </c>
      <c r="B657" s="48" t="s">
        <v>1964</v>
      </c>
      <c r="C657" s="49">
        <f>VLOOKUP(A657,Μητρώο!$A$2:$E$1187,5,FALSE)</f>
        <v>45723</v>
      </c>
      <c r="D657" s="48">
        <f>VLOOKUP(A657,Ποσότητα!$A$2:$J$1184,6,FALSE)</f>
        <v>432</v>
      </c>
      <c r="E657" s="50" t="s">
        <v>2492</v>
      </c>
      <c r="F657" s="48">
        <f>VLOOKUP(A657,Μητρώο!$A$2:$C$1187,3)</f>
        <v>10</v>
      </c>
      <c r="G657" s="51">
        <v>756</v>
      </c>
      <c r="H657" s="51">
        <v>56.96</v>
      </c>
      <c r="I657" s="52">
        <v>699.04</v>
      </c>
      <c r="J657" s="48"/>
      <c r="K657" s="48" t="s">
        <v>2371</v>
      </c>
      <c r="L657" s="48" t="s">
        <v>11</v>
      </c>
    </row>
    <row r="658" spans="1:12" ht="13.2" x14ac:dyDescent="0.25">
      <c r="A658" s="47" t="s">
        <v>847</v>
      </c>
      <c r="B658" s="48" t="s">
        <v>1965</v>
      </c>
      <c r="C658" s="49">
        <f>VLOOKUP(A658,Μητρώο!$A$2:$E$1187,5,FALSE)</f>
        <v>45723</v>
      </c>
      <c r="D658" s="48">
        <f>VLOOKUP(A658,Ποσότητα!$A$2:$J$1184,6,FALSE)</f>
        <v>400</v>
      </c>
      <c r="E658" s="50" t="s">
        <v>2492</v>
      </c>
      <c r="F658" s="48">
        <f>VLOOKUP(A658,Μητρώο!$A$2:$C$1187,3)</f>
        <v>10</v>
      </c>
      <c r="G658" s="51">
        <v>3960</v>
      </c>
      <c r="H658" s="51">
        <v>298.36</v>
      </c>
      <c r="I658" s="52">
        <v>3661.64</v>
      </c>
      <c r="J658" s="48"/>
      <c r="K658" s="48" t="s">
        <v>2371</v>
      </c>
      <c r="L658" s="48" t="s">
        <v>11</v>
      </c>
    </row>
    <row r="659" spans="1:12" ht="13.2" x14ac:dyDescent="0.25">
      <c r="A659" s="47" t="s">
        <v>848</v>
      </c>
      <c r="B659" s="48" t="s">
        <v>1966</v>
      </c>
      <c r="C659" s="49">
        <f>VLOOKUP(A659,Μητρώο!$A$2:$E$1187,5,FALSE)</f>
        <v>45723</v>
      </c>
      <c r="D659" s="48">
        <f>VLOOKUP(A659,Ποσότητα!$A$2:$J$1184,6,FALSE)</f>
        <v>200</v>
      </c>
      <c r="E659" s="50" t="s">
        <v>2492</v>
      </c>
      <c r="F659" s="48">
        <f>VLOOKUP(A659,Μητρώο!$A$2:$C$1187,3)</f>
        <v>10</v>
      </c>
      <c r="G659" s="51">
        <v>1480</v>
      </c>
      <c r="H659" s="51">
        <v>111.51</v>
      </c>
      <c r="I659" s="52">
        <v>1368.49</v>
      </c>
      <c r="J659" s="48"/>
      <c r="K659" s="48" t="s">
        <v>2371</v>
      </c>
      <c r="L659" s="48" t="s">
        <v>11</v>
      </c>
    </row>
    <row r="660" spans="1:12" ht="13.2" x14ac:dyDescent="0.25">
      <c r="A660" s="7" t="s">
        <v>849</v>
      </c>
      <c r="B660" s="14" t="s">
        <v>1967</v>
      </c>
      <c r="C660" s="22">
        <f>VLOOKUP(A660,Μητρώο!$A$2:$E$1187,5,FALSE)</f>
        <v>45772</v>
      </c>
      <c r="D660" s="14">
        <f>VLOOKUP(A660,Ποσότητα!$A$2:$J$1184,6,FALSE)</f>
        <v>832</v>
      </c>
      <c r="E660" s="5" t="s">
        <v>2492</v>
      </c>
      <c r="F660" s="14">
        <f>VLOOKUP(A660,Μητρώο!$A$2:$C$1187,3)</f>
        <v>10</v>
      </c>
      <c r="G660" s="26">
        <v>3927.25</v>
      </c>
      <c r="H660" s="26">
        <v>263.61</v>
      </c>
      <c r="I660" s="23">
        <v>3663.64</v>
      </c>
      <c r="J660" s="14"/>
      <c r="K660" s="14" t="s">
        <v>2371</v>
      </c>
      <c r="L660" s="14" t="s">
        <v>11</v>
      </c>
    </row>
    <row r="661" spans="1:12" ht="13.2" x14ac:dyDescent="0.25">
      <c r="A661" s="7" t="s">
        <v>850</v>
      </c>
      <c r="B661" s="14" t="s">
        <v>1968</v>
      </c>
      <c r="C661" s="22">
        <f>VLOOKUP(A661,Μητρώο!$A$2:$E$1187,5,FALSE)</f>
        <v>45772</v>
      </c>
      <c r="D661" s="14">
        <f>VLOOKUP(A661,Ποσότητα!$A$2:$J$1184,6,FALSE)</f>
        <v>162</v>
      </c>
      <c r="E661" s="5" t="s">
        <v>2492</v>
      </c>
      <c r="F661" s="14">
        <f>VLOOKUP(A661,Μητρώο!$A$2:$C$1187,3)</f>
        <v>10</v>
      </c>
      <c r="G661" s="26">
        <v>2073.6</v>
      </c>
      <c r="H661" s="26">
        <v>139.19</v>
      </c>
      <c r="I661" s="23">
        <v>1934.41</v>
      </c>
      <c r="J661" s="14"/>
      <c r="K661" s="14" t="s">
        <v>2371</v>
      </c>
      <c r="L661" s="14" t="s">
        <v>11</v>
      </c>
    </row>
    <row r="662" spans="1:12" ht="13.2" x14ac:dyDescent="0.25">
      <c r="A662" s="47" t="s">
        <v>851</v>
      </c>
      <c r="B662" s="48" t="s">
        <v>1969</v>
      </c>
      <c r="C662" s="49">
        <f>VLOOKUP(A662,Μητρώο!$A$2:$E$1187,5,FALSE)</f>
        <v>45772</v>
      </c>
      <c r="D662" s="48">
        <f>VLOOKUP(A662,Ποσότητα!$A$2:$J$1184,6,FALSE)</f>
        <v>144</v>
      </c>
      <c r="E662" s="50" t="s">
        <v>2492</v>
      </c>
      <c r="F662" s="48">
        <f>VLOOKUP(A662,Μητρώο!$A$2:$C$1187,3)</f>
        <v>10</v>
      </c>
      <c r="G662" s="51">
        <v>820.8</v>
      </c>
      <c r="H662" s="51">
        <v>55.09</v>
      </c>
      <c r="I662" s="52">
        <v>765.71</v>
      </c>
      <c r="J662" s="48"/>
      <c r="K662" s="48" t="s">
        <v>2371</v>
      </c>
      <c r="L662" s="48" t="s">
        <v>11</v>
      </c>
    </row>
    <row r="663" spans="1:12" ht="13.2" x14ac:dyDescent="0.25">
      <c r="A663" s="28" t="s">
        <v>852</v>
      </c>
      <c r="B663" s="29" t="s">
        <v>1970</v>
      </c>
      <c r="C663" s="30">
        <f>VLOOKUP(A663,Μητρώο!$A$2:$E$1187,5,FALSE)</f>
        <v>45772</v>
      </c>
      <c r="D663" s="29">
        <v>96</v>
      </c>
      <c r="E663" s="31" t="s">
        <v>2492</v>
      </c>
      <c r="F663" s="29">
        <f>VLOOKUP(A663,Μητρώο!$A$2:$C$1187,3)</f>
        <v>10</v>
      </c>
      <c r="G663" s="32">
        <f>665+Αγορές!G7</f>
        <v>912</v>
      </c>
      <c r="H663" s="32">
        <f>51.01+Αγορές!H7</f>
        <v>67.59</v>
      </c>
      <c r="I663" s="33">
        <f>613.99+Αγορές!I7</f>
        <v>844.41</v>
      </c>
      <c r="J663" s="29"/>
      <c r="K663" s="29" t="s">
        <v>2371</v>
      </c>
      <c r="L663" s="29" t="s">
        <v>11</v>
      </c>
    </row>
    <row r="664" spans="1:12" ht="13.2" x14ac:dyDescent="0.25">
      <c r="A664" s="7" t="s">
        <v>853</v>
      </c>
      <c r="B664" s="14" t="s">
        <v>1971</v>
      </c>
      <c r="C664" s="22">
        <f>VLOOKUP(A664,Μητρώο!$A$2:$E$1187,5,FALSE)</f>
        <v>45743</v>
      </c>
      <c r="D664" s="14">
        <f>VLOOKUP(A664,Ποσότητα!$A$2:$J$1184,6,FALSE)</f>
        <v>200</v>
      </c>
      <c r="E664" s="5" t="s">
        <v>2492</v>
      </c>
      <c r="F664" s="14">
        <f>VLOOKUP(A664,Μητρώο!$A$2:$C$1187,3)</f>
        <v>10</v>
      </c>
      <c r="G664" s="26">
        <v>2500</v>
      </c>
      <c r="H664" s="26">
        <v>188.36</v>
      </c>
      <c r="I664" s="23">
        <v>2311.64</v>
      </c>
      <c r="J664" s="14"/>
      <c r="K664" s="14" t="s">
        <v>2371</v>
      </c>
      <c r="L664" s="14" t="s">
        <v>11</v>
      </c>
    </row>
    <row r="665" spans="1:12" ht="13.2" x14ac:dyDescent="0.25">
      <c r="A665" s="47" t="s">
        <v>854</v>
      </c>
      <c r="B665" s="48" t="s">
        <v>1972</v>
      </c>
      <c r="C665" s="49">
        <f>VLOOKUP(A665,Μητρώο!$A$2:$E$1187,5,FALSE)</f>
        <v>45772</v>
      </c>
      <c r="D665" s="48">
        <f>VLOOKUP(A665,Ποσότητα!$A$2:$J$1184,6,FALSE)</f>
        <v>33</v>
      </c>
      <c r="E665" s="50" t="s">
        <v>2492</v>
      </c>
      <c r="F665" s="48">
        <f>VLOOKUP(A665,Μητρώο!$A$2:$C$1187,3)</f>
        <v>10</v>
      </c>
      <c r="G665" s="51">
        <v>422.4</v>
      </c>
      <c r="H665" s="51">
        <v>28.35</v>
      </c>
      <c r="I665" s="52">
        <v>394.05</v>
      </c>
      <c r="J665" s="48"/>
      <c r="K665" s="48" t="s">
        <v>2371</v>
      </c>
      <c r="L665" s="48" t="s">
        <v>11</v>
      </c>
    </row>
    <row r="666" spans="1:12" ht="13.2" x14ac:dyDescent="0.25">
      <c r="A666" s="7" t="s">
        <v>855</v>
      </c>
      <c r="B666" s="14" t="s">
        <v>1973</v>
      </c>
      <c r="C666" s="22">
        <f>VLOOKUP(A666,Μητρώο!$A$2:$E$1187,5,FALSE)</f>
        <v>45772</v>
      </c>
      <c r="D666" s="14">
        <f>VLOOKUP(A666,Ποσότητα!$A$2:$J$1184,6,FALSE)</f>
        <v>100</v>
      </c>
      <c r="E666" s="5" t="s">
        <v>2492</v>
      </c>
      <c r="F666" s="14">
        <f>VLOOKUP(A666,Μητρώο!$A$2:$C$1187,3)</f>
        <v>10</v>
      </c>
      <c r="G666" s="26">
        <v>470</v>
      </c>
      <c r="H666" s="26">
        <v>31.55</v>
      </c>
      <c r="I666" s="23">
        <v>438.45</v>
      </c>
      <c r="J666" s="14"/>
      <c r="K666" s="14" t="s">
        <v>2371</v>
      </c>
      <c r="L666" s="14" t="s">
        <v>11</v>
      </c>
    </row>
    <row r="667" spans="1:12" ht="13.2" x14ac:dyDescent="0.25">
      <c r="A667" s="7" t="s">
        <v>856</v>
      </c>
      <c r="B667" s="14" t="s">
        <v>1974</v>
      </c>
      <c r="C667" s="22">
        <f>VLOOKUP(A667,Μητρώο!$A$2:$E$1187,5,FALSE)</f>
        <v>45747</v>
      </c>
      <c r="D667" s="14">
        <f>VLOOKUP(A667,Ποσότητα!$A$2:$J$1184,6,FALSE)</f>
        <v>300</v>
      </c>
      <c r="E667" s="5" t="s">
        <v>2492</v>
      </c>
      <c r="F667" s="14">
        <f>VLOOKUP(A667,Μητρώο!$A$2:$C$1187,3)</f>
        <v>10</v>
      </c>
      <c r="G667" s="26">
        <v>1800</v>
      </c>
      <c r="H667" s="26">
        <v>135.62</v>
      </c>
      <c r="I667" s="23">
        <v>1664.38</v>
      </c>
      <c r="J667" s="14"/>
      <c r="K667" s="14" t="s">
        <v>2371</v>
      </c>
      <c r="L667" s="14" t="s">
        <v>11</v>
      </c>
    </row>
    <row r="668" spans="1:12" ht="13.2" x14ac:dyDescent="0.25">
      <c r="A668" s="7" t="s">
        <v>857</v>
      </c>
      <c r="B668" s="14" t="s">
        <v>1975</v>
      </c>
      <c r="C668" s="22">
        <f>VLOOKUP(A668,Μητρώο!$A$2:$E$1187,5,FALSE)</f>
        <v>45747</v>
      </c>
      <c r="D668" s="14">
        <f>VLOOKUP(A668,Ποσότητα!$A$2:$J$1184,6,FALSE)</f>
        <v>160</v>
      </c>
      <c r="E668" s="5" t="s">
        <v>2492</v>
      </c>
      <c r="F668" s="14">
        <f>VLOOKUP(A668,Μητρώο!$A$2:$C$1187,3)</f>
        <v>10</v>
      </c>
      <c r="G668" s="26">
        <v>832</v>
      </c>
      <c r="H668" s="26">
        <v>62.68</v>
      </c>
      <c r="I668" s="23">
        <v>769.32</v>
      </c>
      <c r="J668" s="14"/>
      <c r="K668" s="14" t="s">
        <v>2371</v>
      </c>
      <c r="L668" s="14" t="s">
        <v>11</v>
      </c>
    </row>
    <row r="669" spans="1:12" ht="13.2" x14ac:dyDescent="0.25">
      <c r="A669" s="28" t="s">
        <v>858</v>
      </c>
      <c r="B669" s="29" t="s">
        <v>1973</v>
      </c>
      <c r="C669" s="30">
        <f>VLOOKUP(A669,Μητρώο!$A$2:$E$1187,5,FALSE)</f>
        <v>45772</v>
      </c>
      <c r="D669" s="29">
        <v>300</v>
      </c>
      <c r="E669" s="31" t="s">
        <v>2492</v>
      </c>
      <c r="F669" s="29">
        <f>VLOOKUP(A669,Μητρώο!$A$2:$C$1187,3)</f>
        <v>10</v>
      </c>
      <c r="G669" s="32">
        <f>1128+Αγορές!G8</f>
        <v>1410</v>
      </c>
      <c r="H669" s="32">
        <f>82.82+Αγορές!H8</f>
        <v>101.75</v>
      </c>
      <c r="I669" s="33">
        <f>1045.18+Αγορές!I8</f>
        <v>1308.25</v>
      </c>
      <c r="J669" s="29"/>
      <c r="K669" s="29" t="s">
        <v>2371</v>
      </c>
      <c r="L669" s="29" t="s">
        <v>11</v>
      </c>
    </row>
    <row r="670" spans="1:12" ht="13.2" x14ac:dyDescent="0.25">
      <c r="A670" s="47" t="s">
        <v>859</v>
      </c>
      <c r="B670" s="48" t="s">
        <v>1976</v>
      </c>
      <c r="C670" s="49">
        <f>VLOOKUP(A670,Μητρώο!$A$2:$E$1187,5,FALSE)</f>
        <v>45749</v>
      </c>
      <c r="D670" s="48">
        <f>VLOOKUP(A670,Ποσότητα!$A$2:$J$1184,6,FALSE)</f>
        <v>100</v>
      </c>
      <c r="E670" s="50" t="s">
        <v>2492</v>
      </c>
      <c r="F670" s="48">
        <f>VLOOKUP(A670,Μητρώο!$A$2:$C$1187,3)</f>
        <v>10</v>
      </c>
      <c r="G670" s="51">
        <v>1030</v>
      </c>
      <c r="H670" s="51">
        <v>69.14</v>
      </c>
      <c r="I670" s="52">
        <v>960.86</v>
      </c>
      <c r="J670" s="48"/>
      <c r="K670" s="48" t="s">
        <v>2371</v>
      </c>
      <c r="L670" s="48" t="s">
        <v>11</v>
      </c>
    </row>
    <row r="671" spans="1:12" ht="13.2" x14ac:dyDescent="0.25">
      <c r="A671" s="7" t="s">
        <v>860</v>
      </c>
      <c r="B671" s="14" t="s">
        <v>1977</v>
      </c>
      <c r="C671" s="22">
        <f>VLOOKUP(A671,Μητρώο!$A$2:$E$1187,5,FALSE)</f>
        <v>45749</v>
      </c>
      <c r="D671" s="14">
        <f>VLOOKUP(A671,Ποσότητα!$A$2:$J$1184,6,FALSE)</f>
        <v>500</v>
      </c>
      <c r="E671" s="5" t="s">
        <v>2492</v>
      </c>
      <c r="F671" s="14">
        <f>VLOOKUP(A671,Μητρώο!$A$2:$C$1187,3)</f>
        <v>10</v>
      </c>
      <c r="G671" s="26">
        <v>4950</v>
      </c>
      <c r="H671" s="26">
        <v>332.26</v>
      </c>
      <c r="I671" s="23">
        <v>4617.74</v>
      </c>
      <c r="J671" s="14"/>
      <c r="K671" s="14" t="s">
        <v>2371</v>
      </c>
      <c r="L671" s="14" t="s">
        <v>11</v>
      </c>
    </row>
    <row r="672" spans="1:12" ht="13.2" x14ac:dyDescent="0.25">
      <c r="A672" s="7" t="s">
        <v>127</v>
      </c>
      <c r="B672" s="14" t="s">
        <v>1277</v>
      </c>
      <c r="C672" s="22">
        <f>VLOOKUP(A672,Μητρώο!$A$2:$E$1187,5,FALSE)</f>
        <v>45875</v>
      </c>
      <c r="D672" s="14">
        <f>VLOOKUP(A672,Ποσότητα!$A$2:$J$1184,6,FALSE)</f>
        <v>3</v>
      </c>
      <c r="E672" s="5" t="s">
        <v>2491</v>
      </c>
      <c r="F672" s="14">
        <f>VLOOKUP(A672,Μητρώο!$A$2:$C$1187,3)</f>
        <v>10</v>
      </c>
      <c r="G672" s="26">
        <v>229.84</v>
      </c>
      <c r="H672" s="26">
        <v>7.68</v>
      </c>
      <c r="I672" s="23">
        <v>222.16</v>
      </c>
      <c r="J672" s="14"/>
      <c r="K672" s="14" t="s">
        <v>44</v>
      </c>
      <c r="L672" s="14" t="s">
        <v>11</v>
      </c>
    </row>
    <row r="673" spans="1:12" ht="13.2" x14ac:dyDescent="0.25">
      <c r="A673" s="7" t="s">
        <v>1160</v>
      </c>
      <c r="B673" s="14" t="s">
        <v>2289</v>
      </c>
      <c r="C673" s="22">
        <f>VLOOKUP(A673,Μητρώο!$A$2:$E$1187,5,FALSE)</f>
        <v>45751</v>
      </c>
      <c r="D673" s="14">
        <f>VLOOKUP(A673,Ποσότητα!$A$2:$J$1184,6,FALSE)</f>
        <v>1</v>
      </c>
      <c r="E673" s="5" t="s">
        <v>2496</v>
      </c>
      <c r="F673" s="14">
        <f>VLOOKUP(A673,Μητρώο!$A$2:$C$1187,3)</f>
        <v>10</v>
      </c>
      <c r="G673" s="26">
        <v>20931.439999999999</v>
      </c>
      <c r="H673" s="26">
        <v>1404.99</v>
      </c>
      <c r="I673" s="23">
        <v>19526.45</v>
      </c>
      <c r="J673" s="14"/>
      <c r="K673" s="14" t="s">
        <v>45</v>
      </c>
      <c r="L673" s="14" t="s">
        <v>11</v>
      </c>
    </row>
    <row r="674" spans="1:12" ht="13.2" x14ac:dyDescent="0.25">
      <c r="A674" s="7" t="s">
        <v>1161</v>
      </c>
      <c r="B674" s="14" t="s">
        <v>2290</v>
      </c>
      <c r="C674" s="22">
        <f>VLOOKUP(A674,Μητρώο!$A$2:$E$1187,5,FALSE)</f>
        <v>45751</v>
      </c>
      <c r="D674" s="14">
        <f>VLOOKUP(A674,Ποσότητα!$A$2:$J$1184,6,FALSE)</f>
        <v>1</v>
      </c>
      <c r="E674" s="5" t="s">
        <v>2496</v>
      </c>
      <c r="F674" s="14">
        <f>VLOOKUP(A674,Μητρώο!$A$2:$C$1187,3)</f>
        <v>10</v>
      </c>
      <c r="G674" s="26">
        <v>11820.76</v>
      </c>
      <c r="H674" s="26">
        <v>793.45</v>
      </c>
      <c r="I674" s="23">
        <v>11027.31</v>
      </c>
      <c r="J674" s="14"/>
      <c r="K674" s="14" t="s">
        <v>45</v>
      </c>
      <c r="L674" s="14" t="s">
        <v>11</v>
      </c>
    </row>
    <row r="675" spans="1:12" ht="13.2" x14ac:dyDescent="0.25">
      <c r="A675" s="7" t="s">
        <v>327</v>
      </c>
      <c r="B675" s="14" t="s">
        <v>1476</v>
      </c>
      <c r="C675" s="22">
        <f>VLOOKUP(A675,Μητρώο!$A$2:$E$1187,5,FALSE)</f>
        <v>45751</v>
      </c>
      <c r="D675" s="14">
        <f>VLOOKUP(A675,Ποσότητα!$A$2:$J$1184,6,FALSE)</f>
        <v>1</v>
      </c>
      <c r="E675" s="5" t="s">
        <v>2497</v>
      </c>
      <c r="F675" s="14">
        <f>VLOOKUP(A675,Μητρώο!$A$2:$C$1187,3)</f>
        <v>10</v>
      </c>
      <c r="G675" s="26">
        <v>30.25</v>
      </c>
      <c r="H675" s="26">
        <v>2.0299999999999998</v>
      </c>
      <c r="I675" s="23">
        <v>28.22</v>
      </c>
      <c r="J675" s="14"/>
      <c r="K675" s="14" t="s">
        <v>2369</v>
      </c>
      <c r="L675" s="14" t="s">
        <v>11</v>
      </c>
    </row>
    <row r="676" spans="1:12" ht="13.2" x14ac:dyDescent="0.25">
      <c r="A676" s="7" t="s">
        <v>328</v>
      </c>
      <c r="B676" s="14" t="s">
        <v>1477</v>
      </c>
      <c r="C676" s="22">
        <f>VLOOKUP(A676,Μητρώο!$A$2:$E$1187,5,FALSE)</f>
        <v>45751</v>
      </c>
      <c r="D676" s="14">
        <f>VLOOKUP(A676,Ποσότητα!$A$2:$J$1184,6,FALSE)</f>
        <v>1</v>
      </c>
      <c r="E676" s="5" t="s">
        <v>2497</v>
      </c>
      <c r="F676" s="14">
        <f>VLOOKUP(A676,Μητρώο!$A$2:$C$1187,3)</f>
        <v>10</v>
      </c>
      <c r="G676" s="26">
        <v>32.5</v>
      </c>
      <c r="H676" s="26">
        <v>2.1800000000000002</v>
      </c>
      <c r="I676" s="23">
        <v>30.32</v>
      </c>
      <c r="J676" s="14"/>
      <c r="K676" s="14" t="s">
        <v>2369</v>
      </c>
      <c r="L676" s="14" t="s">
        <v>11</v>
      </c>
    </row>
    <row r="677" spans="1:12" ht="13.2" x14ac:dyDescent="0.25">
      <c r="A677" s="7" t="s">
        <v>329</v>
      </c>
      <c r="B677" s="14" t="s">
        <v>1478</v>
      </c>
      <c r="C677" s="22">
        <f>VLOOKUP(A677,Μητρώο!$A$2:$E$1187,5,FALSE)</f>
        <v>45751</v>
      </c>
      <c r="D677" s="14">
        <f>VLOOKUP(A677,Ποσότητα!$A$2:$J$1184,6,FALSE)</f>
        <v>1</v>
      </c>
      <c r="E677" s="5" t="s">
        <v>2497</v>
      </c>
      <c r="F677" s="14">
        <f>VLOOKUP(A677,Μητρώο!$A$2:$C$1187,3)</f>
        <v>10</v>
      </c>
      <c r="G677" s="26">
        <v>9.9</v>
      </c>
      <c r="H677" s="26">
        <v>0.66</v>
      </c>
      <c r="I677" s="23">
        <v>9.24</v>
      </c>
      <c r="J677" s="14"/>
      <c r="K677" s="14" t="s">
        <v>2369</v>
      </c>
      <c r="L677" s="14" t="s">
        <v>11</v>
      </c>
    </row>
    <row r="678" spans="1:12" ht="13.2" x14ac:dyDescent="0.25">
      <c r="A678" s="7" t="s">
        <v>330</v>
      </c>
      <c r="B678" s="14" t="s">
        <v>1479</v>
      </c>
      <c r="C678" s="22">
        <f>VLOOKUP(A678,Μητρώο!$A$2:$E$1187,5,FALSE)</f>
        <v>45751</v>
      </c>
      <c r="D678" s="14">
        <f>VLOOKUP(A678,Ποσότητα!$A$2:$J$1184,6,FALSE)</f>
        <v>1</v>
      </c>
      <c r="E678" s="5" t="s">
        <v>2497</v>
      </c>
      <c r="F678" s="14">
        <f>VLOOKUP(A678,Μητρώο!$A$2:$C$1187,3)</f>
        <v>10</v>
      </c>
      <c r="G678" s="26">
        <v>10.87</v>
      </c>
      <c r="H678" s="26">
        <v>0.73</v>
      </c>
      <c r="I678" s="23">
        <v>10.14</v>
      </c>
      <c r="J678" s="14"/>
      <c r="K678" s="14" t="s">
        <v>2369</v>
      </c>
      <c r="L678" s="14" t="s">
        <v>11</v>
      </c>
    </row>
    <row r="679" spans="1:12" ht="13.2" x14ac:dyDescent="0.25">
      <c r="A679" s="7" t="s">
        <v>331</v>
      </c>
      <c r="B679" s="14" t="s">
        <v>1480</v>
      </c>
      <c r="C679" s="22">
        <f>VLOOKUP(A679,Μητρώο!$A$2:$E$1187,5,FALSE)</f>
        <v>45751</v>
      </c>
      <c r="D679" s="14">
        <f>VLOOKUP(A679,Ποσότητα!$A$2:$J$1184,6,FALSE)</f>
        <v>2</v>
      </c>
      <c r="E679" s="5" t="s">
        <v>2497</v>
      </c>
      <c r="F679" s="14">
        <f>VLOOKUP(A679,Μητρώο!$A$2:$C$1187,3)</f>
        <v>10</v>
      </c>
      <c r="G679" s="26">
        <v>167.38</v>
      </c>
      <c r="H679" s="26">
        <v>11.24</v>
      </c>
      <c r="I679" s="23">
        <v>156.13999999999999</v>
      </c>
      <c r="J679" s="14"/>
      <c r="K679" s="14" t="s">
        <v>2369</v>
      </c>
      <c r="L679" s="14" t="s">
        <v>11</v>
      </c>
    </row>
    <row r="680" spans="1:12" ht="13.2" x14ac:dyDescent="0.25">
      <c r="A680" s="7" t="s">
        <v>332</v>
      </c>
      <c r="B680" s="14" t="s">
        <v>1481</v>
      </c>
      <c r="C680" s="22">
        <f>VLOOKUP(A680,Μητρώο!$A$2:$E$1187,5,FALSE)</f>
        <v>45751</v>
      </c>
      <c r="D680" s="14">
        <f>VLOOKUP(A680,Ποσότητα!$A$2:$J$1184,6,FALSE)</f>
        <v>1</v>
      </c>
      <c r="E680" s="5" t="s">
        <v>2497</v>
      </c>
      <c r="F680" s="14">
        <f>VLOOKUP(A680,Μητρώο!$A$2:$C$1187,3)</f>
        <v>10</v>
      </c>
      <c r="G680" s="26">
        <v>28.9</v>
      </c>
      <c r="H680" s="26">
        <v>1.94</v>
      </c>
      <c r="I680" s="23">
        <v>26.96</v>
      </c>
      <c r="J680" s="14"/>
      <c r="K680" s="14" t="s">
        <v>2369</v>
      </c>
      <c r="L680" s="14" t="s">
        <v>11</v>
      </c>
    </row>
    <row r="681" spans="1:12" ht="13.2" x14ac:dyDescent="0.25">
      <c r="A681" s="7" t="s">
        <v>333</v>
      </c>
      <c r="B681" s="14" t="s">
        <v>1482</v>
      </c>
      <c r="C681" s="22">
        <f>VLOOKUP(A681,Μητρώο!$A$2:$E$1187,5,FALSE)</f>
        <v>45751</v>
      </c>
      <c r="D681" s="14">
        <f>VLOOKUP(A681,Ποσότητα!$A$2:$J$1184,6,FALSE)</f>
        <v>2</v>
      </c>
      <c r="E681" s="5" t="s">
        <v>2497</v>
      </c>
      <c r="F681" s="14">
        <f>VLOOKUP(A681,Μητρώο!$A$2:$C$1187,3)</f>
        <v>10</v>
      </c>
      <c r="G681" s="26">
        <v>155.97999999999999</v>
      </c>
      <c r="H681" s="26">
        <v>10.47</v>
      </c>
      <c r="I681" s="23">
        <v>145.51</v>
      </c>
      <c r="J681" s="14"/>
      <c r="K681" s="14" t="s">
        <v>2369</v>
      </c>
      <c r="L681" s="14" t="s">
        <v>11</v>
      </c>
    </row>
    <row r="682" spans="1:12" ht="13.2" x14ac:dyDescent="0.25">
      <c r="A682" s="7" t="s">
        <v>334</v>
      </c>
      <c r="B682" s="14" t="s">
        <v>1483</v>
      </c>
      <c r="C682" s="22">
        <f>VLOOKUP(A682,Μητρώο!$A$2:$E$1187,5,FALSE)</f>
        <v>45751</v>
      </c>
      <c r="D682" s="14">
        <f>VLOOKUP(A682,Ποσότητα!$A$2:$J$1184,6,FALSE)</f>
        <v>2</v>
      </c>
      <c r="E682" s="5" t="s">
        <v>2497</v>
      </c>
      <c r="F682" s="14">
        <f>VLOOKUP(A682,Μητρώο!$A$2:$C$1187,3)</f>
        <v>10</v>
      </c>
      <c r="G682" s="26">
        <v>10.56</v>
      </c>
      <c r="H682" s="26">
        <v>0.71</v>
      </c>
      <c r="I682" s="23">
        <v>9.85</v>
      </c>
      <c r="J682" s="14"/>
      <c r="K682" s="14" t="s">
        <v>2369</v>
      </c>
      <c r="L682" s="14" t="s">
        <v>11</v>
      </c>
    </row>
    <row r="683" spans="1:12" ht="13.2" x14ac:dyDescent="0.25">
      <c r="A683" s="7" t="s">
        <v>335</v>
      </c>
      <c r="B683" s="14" t="s">
        <v>1484</v>
      </c>
      <c r="C683" s="22">
        <f>VLOOKUP(A683,Μητρώο!$A$2:$E$1187,5,FALSE)</f>
        <v>45751</v>
      </c>
      <c r="D683" s="14">
        <f>VLOOKUP(A683,Ποσότητα!$A$2:$J$1184,6,FALSE)</f>
        <v>2</v>
      </c>
      <c r="E683" s="5" t="s">
        <v>2497</v>
      </c>
      <c r="F683" s="14">
        <f>VLOOKUP(A683,Μητρώο!$A$2:$C$1187,3)</f>
        <v>10</v>
      </c>
      <c r="G683" s="26">
        <v>10.119999999999999</v>
      </c>
      <c r="H683" s="26">
        <v>0.68</v>
      </c>
      <c r="I683" s="23">
        <v>9.44</v>
      </c>
      <c r="J683" s="14"/>
      <c r="K683" s="14" t="s">
        <v>2369</v>
      </c>
      <c r="L683" s="14" t="s">
        <v>11</v>
      </c>
    </row>
    <row r="684" spans="1:12" ht="13.2" x14ac:dyDescent="0.25">
      <c r="A684" s="7" t="s">
        <v>336</v>
      </c>
      <c r="B684" s="14" t="s">
        <v>1485</v>
      </c>
      <c r="C684" s="22">
        <f>VLOOKUP(A684,Μητρώο!$A$2:$E$1187,5,FALSE)</f>
        <v>45751</v>
      </c>
      <c r="D684" s="14">
        <f>VLOOKUP(A684,Ποσότητα!$A$2:$J$1184,6,FALSE)</f>
        <v>1</v>
      </c>
      <c r="E684" s="5" t="s">
        <v>2497</v>
      </c>
      <c r="F684" s="14">
        <f>VLOOKUP(A684,Μητρώο!$A$2:$C$1187,3)</f>
        <v>10</v>
      </c>
      <c r="G684" s="26">
        <v>31.3</v>
      </c>
      <c r="H684" s="26">
        <v>2.1</v>
      </c>
      <c r="I684" s="23">
        <v>29.2</v>
      </c>
      <c r="J684" s="14"/>
      <c r="K684" s="14" t="s">
        <v>2369</v>
      </c>
      <c r="L684" s="14" t="s">
        <v>11</v>
      </c>
    </row>
    <row r="685" spans="1:12" ht="13.2" x14ac:dyDescent="0.25">
      <c r="A685" s="7" t="s">
        <v>337</v>
      </c>
      <c r="B685" s="14" t="s">
        <v>1486</v>
      </c>
      <c r="C685" s="22">
        <f>VLOOKUP(A685,Μητρώο!$A$2:$E$1187,5,FALSE)</f>
        <v>45751</v>
      </c>
      <c r="D685" s="14">
        <f>VLOOKUP(A685,Ποσότητα!$A$2:$J$1184,6,FALSE)</f>
        <v>1</v>
      </c>
      <c r="E685" s="5" t="s">
        <v>2497</v>
      </c>
      <c r="F685" s="14">
        <f>VLOOKUP(A685,Μητρώο!$A$2:$C$1187,3)</f>
        <v>10</v>
      </c>
      <c r="G685" s="26">
        <v>20.32</v>
      </c>
      <c r="H685" s="26">
        <v>1.36</v>
      </c>
      <c r="I685" s="23">
        <v>18.96</v>
      </c>
      <c r="J685" s="14"/>
      <c r="K685" s="14" t="s">
        <v>2369</v>
      </c>
      <c r="L685" s="14" t="s">
        <v>11</v>
      </c>
    </row>
    <row r="686" spans="1:12" ht="13.2" x14ac:dyDescent="0.25">
      <c r="A686" s="7" t="s">
        <v>338</v>
      </c>
      <c r="B686" s="14" t="s">
        <v>1487</v>
      </c>
      <c r="C686" s="22">
        <f>VLOOKUP(A686,Μητρώο!$A$2:$E$1187,5,FALSE)</f>
        <v>45751</v>
      </c>
      <c r="D686" s="14">
        <f>VLOOKUP(A686,Ποσότητα!$A$2:$J$1184,6,FALSE)</f>
        <v>1</v>
      </c>
      <c r="E686" s="5" t="s">
        <v>2497</v>
      </c>
      <c r="F686" s="14">
        <f>VLOOKUP(A686,Μητρώο!$A$2:$C$1187,3)</f>
        <v>10</v>
      </c>
      <c r="G686" s="26">
        <v>22.27</v>
      </c>
      <c r="H686" s="26">
        <v>1.49</v>
      </c>
      <c r="I686" s="23">
        <v>20.78</v>
      </c>
      <c r="J686" s="14"/>
      <c r="K686" s="14" t="s">
        <v>2369</v>
      </c>
      <c r="L686" s="14" t="s">
        <v>11</v>
      </c>
    </row>
    <row r="687" spans="1:12" ht="13.2" x14ac:dyDescent="0.25">
      <c r="A687" s="7" t="s">
        <v>339</v>
      </c>
      <c r="B687" s="14" t="s">
        <v>1488</v>
      </c>
      <c r="C687" s="22">
        <f>VLOOKUP(A687,Μητρώο!$A$2:$E$1187,5,FALSE)</f>
        <v>45751</v>
      </c>
      <c r="D687" s="14">
        <f>VLOOKUP(A687,Ποσότητα!$A$2:$J$1184,6,FALSE)</f>
        <v>1</v>
      </c>
      <c r="E687" s="5" t="s">
        <v>2497</v>
      </c>
      <c r="F687" s="14">
        <f>VLOOKUP(A687,Μητρώο!$A$2:$C$1187,3)</f>
        <v>10</v>
      </c>
      <c r="G687" s="26">
        <v>13.52</v>
      </c>
      <c r="H687" s="26">
        <v>0.91</v>
      </c>
      <c r="I687" s="23">
        <v>12.61</v>
      </c>
      <c r="J687" s="14"/>
      <c r="K687" s="14" t="s">
        <v>2369</v>
      </c>
      <c r="L687" s="14" t="s">
        <v>11</v>
      </c>
    </row>
    <row r="688" spans="1:12" ht="13.2" x14ac:dyDescent="0.25">
      <c r="A688" s="7" t="s">
        <v>340</v>
      </c>
      <c r="B688" s="14" t="s">
        <v>1489</v>
      </c>
      <c r="C688" s="22">
        <f>VLOOKUP(A688,Μητρώο!$A$2:$E$1187,5,FALSE)</f>
        <v>45751</v>
      </c>
      <c r="D688" s="14">
        <f>VLOOKUP(A688,Ποσότητα!$A$2:$J$1184,6,FALSE)</f>
        <v>1</v>
      </c>
      <c r="E688" s="5" t="s">
        <v>2497</v>
      </c>
      <c r="F688" s="14">
        <f>VLOOKUP(A688,Μητρώο!$A$2:$C$1187,3)</f>
        <v>10</v>
      </c>
      <c r="G688" s="26">
        <v>19.61</v>
      </c>
      <c r="H688" s="26">
        <v>1.32</v>
      </c>
      <c r="I688" s="23">
        <v>18.29</v>
      </c>
      <c r="J688" s="14"/>
      <c r="K688" s="14" t="s">
        <v>2369</v>
      </c>
      <c r="L688" s="14" t="s">
        <v>11</v>
      </c>
    </row>
    <row r="689" spans="1:12" ht="13.2" x14ac:dyDescent="0.25">
      <c r="A689" s="7" t="s">
        <v>341</v>
      </c>
      <c r="B689" s="14" t="s">
        <v>1490</v>
      </c>
      <c r="C689" s="22">
        <f>VLOOKUP(A689,Μητρώο!$A$2:$E$1187,5,FALSE)</f>
        <v>45751</v>
      </c>
      <c r="D689" s="14">
        <f>VLOOKUP(A689,Ποσότητα!$A$2:$J$1184,6,FALSE)</f>
        <v>4</v>
      </c>
      <c r="E689" s="5" t="s">
        <v>2497</v>
      </c>
      <c r="F689" s="14">
        <f>VLOOKUP(A689,Μητρώο!$A$2:$C$1187,3)</f>
        <v>10</v>
      </c>
      <c r="G689" s="26">
        <v>45.68</v>
      </c>
      <c r="H689" s="26">
        <v>3.07</v>
      </c>
      <c r="I689" s="23">
        <v>42.61</v>
      </c>
      <c r="J689" s="14"/>
      <c r="K689" s="14" t="s">
        <v>2369</v>
      </c>
      <c r="L689" s="14" t="s">
        <v>11</v>
      </c>
    </row>
    <row r="690" spans="1:12" ht="13.2" x14ac:dyDescent="0.25">
      <c r="A690" s="7" t="s">
        <v>342</v>
      </c>
      <c r="B690" s="14" t="s">
        <v>1491</v>
      </c>
      <c r="C690" s="22">
        <f>VLOOKUP(A690,Μητρώο!$A$2:$E$1187,5,FALSE)</f>
        <v>45751</v>
      </c>
      <c r="D690" s="14">
        <f>VLOOKUP(A690,Ποσότητα!$A$2:$J$1184,6,FALSE)</f>
        <v>1</v>
      </c>
      <c r="E690" s="5" t="s">
        <v>2497</v>
      </c>
      <c r="F690" s="14">
        <f>VLOOKUP(A690,Μητρώο!$A$2:$C$1187,3)</f>
        <v>10</v>
      </c>
      <c r="G690" s="26">
        <v>11.42</v>
      </c>
      <c r="H690" s="26">
        <v>0.77</v>
      </c>
      <c r="I690" s="23">
        <v>10.65</v>
      </c>
      <c r="J690" s="14"/>
      <c r="K690" s="14" t="s">
        <v>2369</v>
      </c>
      <c r="L690" s="14" t="s">
        <v>11</v>
      </c>
    </row>
    <row r="691" spans="1:12" ht="13.2" x14ac:dyDescent="0.25">
      <c r="A691" s="7" t="s">
        <v>343</v>
      </c>
      <c r="B691" s="14" t="s">
        <v>1492</v>
      </c>
      <c r="C691" s="22">
        <f>VLOOKUP(A691,Μητρώο!$A$2:$E$1187,5,FALSE)</f>
        <v>45751</v>
      </c>
      <c r="D691" s="14">
        <f>VLOOKUP(A691,Ποσότητα!$A$2:$J$1184,6,FALSE)</f>
        <v>1</v>
      </c>
      <c r="E691" s="5" t="s">
        <v>2497</v>
      </c>
      <c r="F691" s="14">
        <f>VLOOKUP(A691,Μητρώο!$A$2:$C$1187,3)</f>
        <v>10</v>
      </c>
      <c r="G691" s="26">
        <v>15.22</v>
      </c>
      <c r="H691" s="26">
        <v>1.02</v>
      </c>
      <c r="I691" s="23">
        <v>14.2</v>
      </c>
      <c r="J691" s="14"/>
      <c r="K691" s="14" t="s">
        <v>2369</v>
      </c>
      <c r="L691" s="14" t="s">
        <v>11</v>
      </c>
    </row>
    <row r="692" spans="1:12" ht="13.2" x14ac:dyDescent="0.25">
      <c r="A692" s="7" t="s">
        <v>344</v>
      </c>
      <c r="B692" s="14" t="s">
        <v>1493</v>
      </c>
      <c r="C692" s="22">
        <f>VLOOKUP(A692,Μητρώο!$A$2:$E$1187,5,FALSE)</f>
        <v>45751</v>
      </c>
      <c r="D692" s="14">
        <f>VLOOKUP(A692,Ποσότητα!$A$2:$J$1184,6,FALSE)</f>
        <v>2</v>
      </c>
      <c r="E692" s="5" t="s">
        <v>2497</v>
      </c>
      <c r="F692" s="14">
        <f>VLOOKUP(A692,Μητρώο!$A$2:$C$1187,3)</f>
        <v>10</v>
      </c>
      <c r="G692" s="26">
        <v>39.840000000000003</v>
      </c>
      <c r="H692" s="26">
        <v>2.67</v>
      </c>
      <c r="I692" s="23">
        <v>37.17</v>
      </c>
      <c r="J692" s="14"/>
      <c r="K692" s="14" t="s">
        <v>2369</v>
      </c>
      <c r="L692" s="14" t="s">
        <v>11</v>
      </c>
    </row>
    <row r="693" spans="1:12" ht="13.2" x14ac:dyDescent="0.25">
      <c r="A693" s="7" t="s">
        <v>345</v>
      </c>
      <c r="B693" s="14" t="s">
        <v>1494</v>
      </c>
      <c r="C693" s="22">
        <f>VLOOKUP(A693,Μητρώο!$A$2:$E$1187,5,FALSE)</f>
        <v>45751</v>
      </c>
      <c r="D693" s="14">
        <f>VLOOKUP(A693,Ποσότητα!$A$2:$J$1184,6,FALSE)</f>
        <v>1</v>
      </c>
      <c r="E693" s="5" t="s">
        <v>2497</v>
      </c>
      <c r="F693" s="14">
        <f>VLOOKUP(A693,Μητρώο!$A$2:$C$1187,3)</f>
        <v>10</v>
      </c>
      <c r="G693" s="26">
        <v>13.12</v>
      </c>
      <c r="H693" s="26">
        <v>0.88</v>
      </c>
      <c r="I693" s="23">
        <v>12.24</v>
      </c>
      <c r="J693" s="14"/>
      <c r="K693" s="14" t="s">
        <v>2369</v>
      </c>
      <c r="L693" s="14" t="s">
        <v>11</v>
      </c>
    </row>
    <row r="694" spans="1:12" ht="13.2" x14ac:dyDescent="0.25">
      <c r="A694" s="7" t="s">
        <v>346</v>
      </c>
      <c r="B694" s="14" t="s">
        <v>1495</v>
      </c>
      <c r="C694" s="22">
        <f>VLOOKUP(A694,Μητρώο!$A$2:$E$1187,5,FALSE)</f>
        <v>45751</v>
      </c>
      <c r="D694" s="14">
        <f>VLOOKUP(A694,Ποσότητα!$A$2:$J$1184,6,FALSE)</f>
        <v>1</v>
      </c>
      <c r="E694" s="5" t="s">
        <v>2497</v>
      </c>
      <c r="F694" s="14">
        <f>VLOOKUP(A694,Μητρώο!$A$2:$C$1187,3)</f>
        <v>10</v>
      </c>
      <c r="G694" s="26">
        <v>9.2200000000000006</v>
      </c>
      <c r="H694" s="26">
        <v>0.62</v>
      </c>
      <c r="I694" s="23">
        <v>8.6</v>
      </c>
      <c r="J694" s="14"/>
      <c r="K694" s="14" t="s">
        <v>2369</v>
      </c>
      <c r="L694" s="14" t="s">
        <v>11</v>
      </c>
    </row>
    <row r="695" spans="1:12" ht="13.2" x14ac:dyDescent="0.25">
      <c r="A695" s="7" t="s">
        <v>347</v>
      </c>
      <c r="B695" s="14" t="s">
        <v>1496</v>
      </c>
      <c r="C695" s="22">
        <f>VLOOKUP(A695,Μητρώο!$A$2:$E$1187,5,FALSE)</f>
        <v>45751</v>
      </c>
      <c r="D695" s="14">
        <f>VLOOKUP(A695,Ποσότητα!$A$2:$J$1184,6,FALSE)</f>
        <v>1</v>
      </c>
      <c r="E695" s="5" t="s">
        <v>2497</v>
      </c>
      <c r="F695" s="14">
        <f>VLOOKUP(A695,Μητρώο!$A$2:$C$1187,3)</f>
        <v>10</v>
      </c>
      <c r="G695" s="26">
        <v>9.73</v>
      </c>
      <c r="H695" s="26">
        <v>0.65</v>
      </c>
      <c r="I695" s="23">
        <v>9.08</v>
      </c>
      <c r="J695" s="14"/>
      <c r="K695" s="14" t="s">
        <v>2369</v>
      </c>
      <c r="L695" s="14" t="s">
        <v>11</v>
      </c>
    </row>
    <row r="696" spans="1:12" ht="13.2" x14ac:dyDescent="0.25">
      <c r="A696" s="7" t="s">
        <v>348</v>
      </c>
      <c r="B696" s="14" t="s">
        <v>1497</v>
      </c>
      <c r="C696" s="22">
        <f>VLOOKUP(A696,Μητρώο!$A$2:$E$1187,5,FALSE)</f>
        <v>45751</v>
      </c>
      <c r="D696" s="14">
        <f>VLOOKUP(A696,Ποσότητα!$A$2:$J$1184,6,FALSE)</f>
        <v>1</v>
      </c>
      <c r="E696" s="5" t="s">
        <v>2497</v>
      </c>
      <c r="F696" s="14">
        <f>VLOOKUP(A696,Μητρώο!$A$2:$C$1187,3)</f>
        <v>10</v>
      </c>
      <c r="G696" s="26">
        <v>10.86</v>
      </c>
      <c r="H696" s="26">
        <v>0.73</v>
      </c>
      <c r="I696" s="23">
        <v>10.130000000000001</v>
      </c>
      <c r="J696" s="14"/>
      <c r="K696" s="14" t="s">
        <v>2369</v>
      </c>
      <c r="L696" s="14" t="s">
        <v>11</v>
      </c>
    </row>
    <row r="697" spans="1:12" ht="13.2" x14ac:dyDescent="0.25">
      <c r="A697" s="7" t="s">
        <v>349</v>
      </c>
      <c r="B697" s="14" t="s">
        <v>1498</v>
      </c>
      <c r="C697" s="22">
        <f>VLOOKUP(A697,Μητρώο!$A$2:$E$1187,5,FALSE)</f>
        <v>45751</v>
      </c>
      <c r="D697" s="14">
        <f>VLOOKUP(A697,Ποσότητα!$A$2:$J$1184,6,FALSE)</f>
        <v>1</v>
      </c>
      <c r="E697" s="5" t="s">
        <v>2497</v>
      </c>
      <c r="F697" s="14">
        <f>VLOOKUP(A697,Μητρώο!$A$2:$C$1187,3)</f>
        <v>10</v>
      </c>
      <c r="G697" s="26">
        <v>10.77</v>
      </c>
      <c r="H697" s="26">
        <v>0.72</v>
      </c>
      <c r="I697" s="23">
        <v>10.050000000000001</v>
      </c>
      <c r="J697" s="14"/>
      <c r="K697" s="14" t="s">
        <v>2369</v>
      </c>
      <c r="L697" s="14" t="s">
        <v>11</v>
      </c>
    </row>
    <row r="698" spans="1:12" ht="13.2" x14ac:dyDescent="0.25">
      <c r="A698" s="7" t="s">
        <v>350</v>
      </c>
      <c r="B698" s="14" t="s">
        <v>1499</v>
      </c>
      <c r="C698" s="22">
        <f>VLOOKUP(A698,Μητρώο!$A$2:$E$1187,5,FALSE)</f>
        <v>45751</v>
      </c>
      <c r="D698" s="14">
        <f>VLOOKUP(A698,Ποσότητα!$A$2:$J$1184,6,FALSE)</f>
        <v>1</v>
      </c>
      <c r="E698" s="5" t="s">
        <v>2497</v>
      </c>
      <c r="F698" s="14">
        <f>VLOOKUP(A698,Μητρώο!$A$2:$C$1187,3)</f>
        <v>10</v>
      </c>
      <c r="G698" s="26">
        <v>11.53</v>
      </c>
      <c r="H698" s="26">
        <v>0.77</v>
      </c>
      <c r="I698" s="23">
        <v>10.76</v>
      </c>
      <c r="J698" s="14"/>
      <c r="K698" s="14" t="s">
        <v>2369</v>
      </c>
      <c r="L698" s="14" t="s">
        <v>11</v>
      </c>
    </row>
    <row r="699" spans="1:12" ht="13.2" x14ac:dyDescent="0.25">
      <c r="A699" s="7" t="s">
        <v>351</v>
      </c>
      <c r="B699" s="14" t="s">
        <v>1500</v>
      </c>
      <c r="C699" s="22">
        <f>VLOOKUP(A699,Μητρώο!$A$2:$E$1187,5,FALSE)</f>
        <v>45751</v>
      </c>
      <c r="D699" s="14">
        <f>VLOOKUP(A699,Ποσότητα!$A$2:$J$1184,6,FALSE)</f>
        <v>1</v>
      </c>
      <c r="E699" s="5" t="s">
        <v>2497</v>
      </c>
      <c r="F699" s="14">
        <f>VLOOKUP(A699,Μητρώο!$A$2:$C$1187,3)</f>
        <v>10</v>
      </c>
      <c r="G699" s="26">
        <v>12.76</v>
      </c>
      <c r="H699" s="26">
        <v>0.86</v>
      </c>
      <c r="I699" s="23">
        <v>11.9</v>
      </c>
      <c r="J699" s="14"/>
      <c r="K699" s="14" t="s">
        <v>2369</v>
      </c>
      <c r="L699" s="14" t="s">
        <v>11</v>
      </c>
    </row>
    <row r="700" spans="1:12" ht="13.2" x14ac:dyDescent="0.25">
      <c r="A700" s="7" t="s">
        <v>352</v>
      </c>
      <c r="B700" s="14" t="s">
        <v>1501</v>
      </c>
      <c r="C700" s="22">
        <f>VLOOKUP(A700,Μητρώο!$A$2:$E$1187,5,FALSE)</f>
        <v>45751</v>
      </c>
      <c r="D700" s="14">
        <f>VLOOKUP(A700,Ποσότητα!$A$2:$J$1184,6,FALSE)</f>
        <v>2</v>
      </c>
      <c r="E700" s="5" t="s">
        <v>2497</v>
      </c>
      <c r="F700" s="14">
        <f>VLOOKUP(A700,Μητρώο!$A$2:$C$1187,3)</f>
        <v>10</v>
      </c>
      <c r="G700" s="26">
        <v>27.46</v>
      </c>
      <c r="H700" s="26">
        <v>1.84</v>
      </c>
      <c r="I700" s="23">
        <v>25.62</v>
      </c>
      <c r="J700" s="14"/>
      <c r="K700" s="14" t="s">
        <v>2369</v>
      </c>
      <c r="L700" s="14" t="s">
        <v>11</v>
      </c>
    </row>
    <row r="701" spans="1:12" ht="13.2" x14ac:dyDescent="0.25">
      <c r="A701" s="7" t="s">
        <v>353</v>
      </c>
      <c r="B701" s="14" t="s">
        <v>1502</v>
      </c>
      <c r="C701" s="22">
        <f>VLOOKUP(A701,Μητρώο!$A$2:$E$1187,5,FALSE)</f>
        <v>45751</v>
      </c>
      <c r="D701" s="14">
        <f>VLOOKUP(A701,Ποσότητα!$A$2:$J$1184,6,FALSE)</f>
        <v>1</v>
      </c>
      <c r="E701" s="5" t="s">
        <v>2497</v>
      </c>
      <c r="F701" s="14">
        <f>VLOOKUP(A701,Μητρώο!$A$2:$C$1187,3)</f>
        <v>10</v>
      </c>
      <c r="G701" s="26">
        <v>18.12</v>
      </c>
      <c r="H701" s="26">
        <v>1.22</v>
      </c>
      <c r="I701" s="23">
        <v>16.899999999999999</v>
      </c>
      <c r="J701" s="14"/>
      <c r="K701" s="14" t="s">
        <v>2369</v>
      </c>
      <c r="L701" s="14" t="s">
        <v>11</v>
      </c>
    </row>
    <row r="702" spans="1:12" ht="13.2" x14ac:dyDescent="0.25">
      <c r="A702" s="7" t="s">
        <v>354</v>
      </c>
      <c r="B702" s="14" t="s">
        <v>1503</v>
      </c>
      <c r="C702" s="22">
        <f>VLOOKUP(A702,Μητρώο!$A$2:$E$1187,5,FALSE)</f>
        <v>45751</v>
      </c>
      <c r="D702" s="14">
        <f>VLOOKUP(A702,Ποσότητα!$A$2:$J$1184,6,FALSE)</f>
        <v>1</v>
      </c>
      <c r="E702" s="5" t="s">
        <v>2497</v>
      </c>
      <c r="F702" s="14">
        <f>VLOOKUP(A702,Μητρώο!$A$2:$C$1187,3)</f>
        <v>10</v>
      </c>
      <c r="G702" s="26">
        <v>45.02</v>
      </c>
      <c r="H702" s="26">
        <v>3.02</v>
      </c>
      <c r="I702" s="23">
        <v>42</v>
      </c>
      <c r="J702" s="14"/>
      <c r="K702" s="14" t="s">
        <v>2369</v>
      </c>
      <c r="L702" s="14" t="s">
        <v>11</v>
      </c>
    </row>
    <row r="703" spans="1:12" ht="13.2" x14ac:dyDescent="0.25">
      <c r="A703" s="7" t="s">
        <v>355</v>
      </c>
      <c r="B703" s="14" t="s">
        <v>1504</v>
      </c>
      <c r="C703" s="22">
        <f>VLOOKUP(A703,Μητρώο!$A$2:$E$1187,5,FALSE)</f>
        <v>45751</v>
      </c>
      <c r="D703" s="14">
        <f>VLOOKUP(A703,Ποσότητα!$A$2:$J$1184,6,FALSE)</f>
        <v>1</v>
      </c>
      <c r="E703" s="5" t="s">
        <v>2497</v>
      </c>
      <c r="F703" s="14">
        <f>VLOOKUP(A703,Μητρώο!$A$2:$C$1187,3)</f>
        <v>10</v>
      </c>
      <c r="G703" s="26">
        <v>29.65</v>
      </c>
      <c r="H703" s="26">
        <v>1.99</v>
      </c>
      <c r="I703" s="23">
        <v>27.66</v>
      </c>
      <c r="J703" s="14"/>
      <c r="K703" s="14" t="s">
        <v>2369</v>
      </c>
      <c r="L703" s="14" t="s">
        <v>11</v>
      </c>
    </row>
    <row r="704" spans="1:12" ht="13.2" x14ac:dyDescent="0.25">
      <c r="A704" s="7" t="s">
        <v>356</v>
      </c>
      <c r="B704" s="14" t="s">
        <v>1505</v>
      </c>
      <c r="C704" s="22">
        <f>VLOOKUP(A704,Μητρώο!$A$2:$E$1187,5,FALSE)</f>
        <v>45751</v>
      </c>
      <c r="D704" s="14">
        <f>VLOOKUP(A704,Ποσότητα!$A$2:$J$1184,6,FALSE)</f>
        <v>2</v>
      </c>
      <c r="E704" s="5" t="s">
        <v>2497</v>
      </c>
      <c r="F704" s="14">
        <f>VLOOKUP(A704,Μητρώο!$A$2:$C$1187,3)</f>
        <v>10</v>
      </c>
      <c r="G704" s="26">
        <v>14.16</v>
      </c>
      <c r="H704" s="26">
        <v>0.95</v>
      </c>
      <c r="I704" s="23">
        <v>13.21</v>
      </c>
      <c r="J704" s="14"/>
      <c r="K704" s="14" t="s">
        <v>2369</v>
      </c>
      <c r="L704" s="14" t="s">
        <v>11</v>
      </c>
    </row>
    <row r="705" spans="1:12" ht="13.2" x14ac:dyDescent="0.25">
      <c r="A705" s="7" t="s">
        <v>357</v>
      </c>
      <c r="B705" s="14" t="s">
        <v>1506</v>
      </c>
      <c r="C705" s="22">
        <f>VLOOKUP(A705,Μητρώο!$A$2:$E$1187,5,FALSE)</f>
        <v>45751</v>
      </c>
      <c r="D705" s="14">
        <f>VLOOKUP(A705,Ποσότητα!$A$2:$J$1184,6,FALSE)</f>
        <v>2</v>
      </c>
      <c r="E705" s="5" t="s">
        <v>2497</v>
      </c>
      <c r="F705" s="14">
        <f>VLOOKUP(A705,Μητρώο!$A$2:$C$1187,3)</f>
        <v>10</v>
      </c>
      <c r="G705" s="26">
        <v>22.96</v>
      </c>
      <c r="H705" s="26">
        <v>1.54</v>
      </c>
      <c r="I705" s="23">
        <v>21.42</v>
      </c>
      <c r="J705" s="14"/>
      <c r="K705" s="14" t="s">
        <v>2369</v>
      </c>
      <c r="L705" s="14" t="s">
        <v>11</v>
      </c>
    </row>
    <row r="706" spans="1:12" ht="13.2" x14ac:dyDescent="0.25">
      <c r="A706" s="7" t="s">
        <v>1162</v>
      </c>
      <c r="B706" s="14" t="s">
        <v>2291</v>
      </c>
      <c r="C706" s="22">
        <f>VLOOKUP(A706,Μητρώο!$A$2:$E$1187,5,FALSE)</f>
        <v>45751</v>
      </c>
      <c r="D706" s="14">
        <f>VLOOKUP(A706,Ποσότητα!$A$2:$J$1184,6,FALSE)</f>
        <v>5</v>
      </c>
      <c r="E706" s="5" t="s">
        <v>2496</v>
      </c>
      <c r="F706" s="14">
        <f>VLOOKUP(A706,Μητρώο!$A$2:$C$1187,3)</f>
        <v>10</v>
      </c>
      <c r="G706" s="26">
        <v>13.75</v>
      </c>
      <c r="H706" s="26">
        <v>0.92</v>
      </c>
      <c r="I706" s="23">
        <v>12.83</v>
      </c>
      <c r="J706" s="14"/>
      <c r="K706" s="14" t="s">
        <v>45</v>
      </c>
      <c r="L706" s="14" t="s">
        <v>11</v>
      </c>
    </row>
    <row r="707" spans="1:12" ht="13.2" x14ac:dyDescent="0.25">
      <c r="A707" s="7" t="s">
        <v>358</v>
      </c>
      <c r="B707" s="14" t="s">
        <v>1507</v>
      </c>
      <c r="C707" s="22">
        <f>VLOOKUP(A707,Μητρώο!$A$2:$E$1187,5,FALSE)</f>
        <v>45751</v>
      </c>
      <c r="D707" s="14">
        <f>VLOOKUP(A707,Ποσότητα!$A$2:$J$1184,6,FALSE)</f>
        <v>1</v>
      </c>
      <c r="E707" s="5" t="s">
        <v>2497</v>
      </c>
      <c r="F707" s="14">
        <f>VLOOKUP(A707,Μητρώο!$A$2:$C$1187,3)</f>
        <v>10</v>
      </c>
      <c r="G707" s="26">
        <v>6.27</v>
      </c>
      <c r="H707" s="26">
        <v>0.42</v>
      </c>
      <c r="I707" s="23">
        <v>5.85</v>
      </c>
      <c r="J707" s="14"/>
      <c r="K707" s="14" t="s">
        <v>2369</v>
      </c>
      <c r="L707" s="14" t="s">
        <v>11</v>
      </c>
    </row>
    <row r="708" spans="1:12" ht="13.2" x14ac:dyDescent="0.25">
      <c r="A708" s="7" t="s">
        <v>359</v>
      </c>
      <c r="B708" s="14" t="s">
        <v>1508</v>
      </c>
      <c r="C708" s="22">
        <f>VLOOKUP(A708,Μητρώο!$A$2:$E$1187,5,FALSE)</f>
        <v>45751</v>
      </c>
      <c r="D708" s="14">
        <f>VLOOKUP(A708,Ποσότητα!$A$2:$J$1184,6,FALSE)</f>
        <v>5</v>
      </c>
      <c r="E708" s="5" t="s">
        <v>2497</v>
      </c>
      <c r="F708" s="14">
        <f>VLOOKUP(A708,Μητρώο!$A$2:$C$1187,3)</f>
        <v>10</v>
      </c>
      <c r="G708" s="26">
        <v>14.25</v>
      </c>
      <c r="H708" s="26">
        <v>0.96</v>
      </c>
      <c r="I708" s="23">
        <v>13.29</v>
      </c>
      <c r="J708" s="14"/>
      <c r="K708" s="14" t="s">
        <v>2369</v>
      </c>
      <c r="L708" s="14" t="s">
        <v>11</v>
      </c>
    </row>
    <row r="709" spans="1:12" ht="13.2" x14ac:dyDescent="0.25">
      <c r="A709" s="7" t="s">
        <v>360</v>
      </c>
      <c r="B709" s="14" t="s">
        <v>1509</v>
      </c>
      <c r="C709" s="22">
        <f>VLOOKUP(A709,Μητρώο!$A$2:$E$1187,5,FALSE)</f>
        <v>45751</v>
      </c>
      <c r="D709" s="14">
        <f>VLOOKUP(A709,Ποσότητα!$A$2:$J$1184,6,FALSE)</f>
        <v>4</v>
      </c>
      <c r="E709" s="5" t="s">
        <v>2497</v>
      </c>
      <c r="F709" s="14">
        <f>VLOOKUP(A709,Μητρώο!$A$2:$C$1187,3)</f>
        <v>10</v>
      </c>
      <c r="G709" s="26">
        <v>14.4</v>
      </c>
      <c r="H709" s="26">
        <v>0.97</v>
      </c>
      <c r="I709" s="23">
        <v>13.43</v>
      </c>
      <c r="J709" s="14"/>
      <c r="K709" s="14" t="s">
        <v>2369</v>
      </c>
      <c r="L709" s="14" t="s">
        <v>11</v>
      </c>
    </row>
    <row r="710" spans="1:12" ht="13.2" x14ac:dyDescent="0.25">
      <c r="A710" s="7" t="s">
        <v>361</v>
      </c>
      <c r="B710" s="14" t="s">
        <v>1510</v>
      </c>
      <c r="C710" s="22">
        <f>VLOOKUP(A710,Μητρώο!$A$2:$E$1187,5,FALSE)</f>
        <v>45751</v>
      </c>
      <c r="D710" s="14">
        <f>VLOOKUP(A710,Ποσότητα!$A$2:$J$1184,6,FALSE)</f>
        <v>2</v>
      </c>
      <c r="E710" s="5" t="s">
        <v>2497</v>
      </c>
      <c r="F710" s="14">
        <f>VLOOKUP(A710,Μητρώο!$A$2:$C$1187,3)</f>
        <v>10</v>
      </c>
      <c r="G710" s="26">
        <v>5.7</v>
      </c>
      <c r="H710" s="26">
        <v>0.38</v>
      </c>
      <c r="I710" s="23">
        <v>5.32</v>
      </c>
      <c r="J710" s="14"/>
      <c r="K710" s="14" t="s">
        <v>2369</v>
      </c>
      <c r="L710" s="14" t="s">
        <v>11</v>
      </c>
    </row>
    <row r="711" spans="1:12" ht="13.2" x14ac:dyDescent="0.25">
      <c r="A711" s="7" t="s">
        <v>362</v>
      </c>
      <c r="B711" s="14" t="s">
        <v>1511</v>
      </c>
      <c r="C711" s="22">
        <f>VLOOKUP(A711,Μητρώο!$A$2:$E$1187,5,FALSE)</f>
        <v>45751</v>
      </c>
      <c r="D711" s="14">
        <f>VLOOKUP(A711,Ποσότητα!$A$2:$J$1184,6,FALSE)</f>
        <v>4</v>
      </c>
      <c r="E711" s="5" t="s">
        <v>2497</v>
      </c>
      <c r="F711" s="14">
        <f>VLOOKUP(A711,Μητρώο!$A$2:$C$1187,3)</f>
        <v>10</v>
      </c>
      <c r="G711" s="26">
        <v>18.68</v>
      </c>
      <c r="H711" s="26">
        <v>1.25</v>
      </c>
      <c r="I711" s="23">
        <v>17.43</v>
      </c>
      <c r="J711" s="14"/>
      <c r="K711" s="14" t="s">
        <v>2369</v>
      </c>
      <c r="L711" s="14" t="s">
        <v>11</v>
      </c>
    </row>
    <row r="712" spans="1:12" ht="13.2" x14ac:dyDescent="0.25">
      <c r="A712" s="7" t="s">
        <v>363</v>
      </c>
      <c r="B712" s="14" t="s">
        <v>1512</v>
      </c>
      <c r="C712" s="22">
        <f>VLOOKUP(A712,Μητρώο!$A$2:$E$1187,5,FALSE)</f>
        <v>45751</v>
      </c>
      <c r="D712" s="14">
        <f>VLOOKUP(A712,Ποσότητα!$A$2:$J$1184,6,FALSE)</f>
        <v>2</v>
      </c>
      <c r="E712" s="5" t="s">
        <v>2497</v>
      </c>
      <c r="F712" s="14">
        <f>VLOOKUP(A712,Μητρώο!$A$2:$C$1187,3)</f>
        <v>10</v>
      </c>
      <c r="G712" s="26">
        <v>13.6</v>
      </c>
      <c r="H712" s="26">
        <v>0.91</v>
      </c>
      <c r="I712" s="23">
        <v>12.69</v>
      </c>
      <c r="J712" s="14"/>
      <c r="K712" s="14" t="s">
        <v>2369</v>
      </c>
      <c r="L712" s="14" t="s">
        <v>11</v>
      </c>
    </row>
    <row r="713" spans="1:12" ht="13.2" x14ac:dyDescent="0.25">
      <c r="A713" s="7" t="s">
        <v>364</v>
      </c>
      <c r="B713" s="14" t="s">
        <v>1513</v>
      </c>
      <c r="C713" s="22">
        <f>VLOOKUP(A713,Μητρώο!$A$2:$E$1187,5,FALSE)</f>
        <v>45751</v>
      </c>
      <c r="D713" s="14">
        <f>VLOOKUP(A713,Ποσότητα!$A$2:$J$1184,6,FALSE)</f>
        <v>2</v>
      </c>
      <c r="E713" s="5" t="s">
        <v>2497</v>
      </c>
      <c r="F713" s="14">
        <f>VLOOKUP(A713,Μητρώο!$A$2:$C$1187,3)</f>
        <v>10</v>
      </c>
      <c r="G713" s="26">
        <v>15.2</v>
      </c>
      <c r="H713" s="26">
        <v>1.02</v>
      </c>
      <c r="I713" s="23">
        <v>14.18</v>
      </c>
      <c r="J713" s="14"/>
      <c r="K713" s="14" t="s">
        <v>2369</v>
      </c>
      <c r="L713" s="14" t="s">
        <v>11</v>
      </c>
    </row>
    <row r="714" spans="1:12" ht="13.2" x14ac:dyDescent="0.25">
      <c r="A714" s="7" t="s">
        <v>365</v>
      </c>
      <c r="B714" s="14" t="s">
        <v>1514</v>
      </c>
      <c r="C714" s="22">
        <f>VLOOKUP(A714,Μητρώο!$A$2:$E$1187,5,FALSE)</f>
        <v>45751</v>
      </c>
      <c r="D714" s="14">
        <f>VLOOKUP(A714,Ποσότητα!$A$2:$J$1184,6,FALSE)</f>
        <v>2</v>
      </c>
      <c r="E714" s="5" t="s">
        <v>2497</v>
      </c>
      <c r="F714" s="14">
        <f>VLOOKUP(A714,Μητρώο!$A$2:$C$1187,3)</f>
        <v>10</v>
      </c>
      <c r="G714" s="26">
        <v>22.14</v>
      </c>
      <c r="H714" s="26">
        <v>1.49</v>
      </c>
      <c r="I714" s="23">
        <v>20.65</v>
      </c>
      <c r="J714" s="14"/>
      <c r="K714" s="14" t="s">
        <v>2369</v>
      </c>
      <c r="L714" s="14" t="s">
        <v>11</v>
      </c>
    </row>
    <row r="715" spans="1:12" ht="13.2" x14ac:dyDescent="0.25">
      <c r="A715" s="7" t="s">
        <v>366</v>
      </c>
      <c r="B715" s="14" t="s">
        <v>1515</v>
      </c>
      <c r="C715" s="22">
        <f>VLOOKUP(A715,Μητρώο!$A$2:$E$1187,5,FALSE)</f>
        <v>45751</v>
      </c>
      <c r="D715" s="14">
        <f>VLOOKUP(A715,Ποσότητα!$A$2:$J$1184,6,FALSE)</f>
        <v>4</v>
      </c>
      <c r="E715" s="5" t="s">
        <v>2497</v>
      </c>
      <c r="F715" s="14">
        <f>VLOOKUP(A715,Μητρώο!$A$2:$C$1187,3)</f>
        <v>10</v>
      </c>
      <c r="G715" s="26">
        <v>8.84</v>
      </c>
      <c r="H715" s="26">
        <v>0.59</v>
      </c>
      <c r="I715" s="23">
        <v>8.25</v>
      </c>
      <c r="J715" s="14"/>
      <c r="K715" s="14" t="s">
        <v>2369</v>
      </c>
      <c r="L715" s="14" t="s">
        <v>11</v>
      </c>
    </row>
    <row r="716" spans="1:12" ht="13.2" x14ac:dyDescent="0.25">
      <c r="A716" s="7" t="s">
        <v>367</v>
      </c>
      <c r="B716" s="14" t="s">
        <v>1516</v>
      </c>
      <c r="C716" s="22">
        <f>VLOOKUP(A716,Μητρώο!$A$2:$E$1187,5,FALSE)</f>
        <v>45751</v>
      </c>
      <c r="D716" s="14">
        <f>VLOOKUP(A716,Ποσότητα!$A$2:$J$1184,6,FALSE)</f>
        <v>60</v>
      </c>
      <c r="E716" s="5" t="s">
        <v>2497</v>
      </c>
      <c r="F716" s="14">
        <f>VLOOKUP(A716,Μητρώο!$A$2:$C$1187,3)</f>
        <v>10</v>
      </c>
      <c r="G716" s="26">
        <v>30</v>
      </c>
      <c r="H716" s="26">
        <v>2.0099999999999998</v>
      </c>
      <c r="I716" s="23">
        <v>27.99</v>
      </c>
      <c r="J716" s="14"/>
      <c r="K716" s="14" t="s">
        <v>2369</v>
      </c>
      <c r="L716" s="14" t="s">
        <v>11</v>
      </c>
    </row>
    <row r="717" spans="1:12" ht="13.2" x14ac:dyDescent="0.25">
      <c r="A717" s="7" t="s">
        <v>368</v>
      </c>
      <c r="B717" s="14" t="s">
        <v>1517</v>
      </c>
      <c r="C717" s="22">
        <f>VLOOKUP(A717,Μητρώο!$A$2:$E$1187,5,FALSE)</f>
        <v>45751</v>
      </c>
      <c r="D717" s="14">
        <f>VLOOKUP(A717,Ποσότητα!$A$2:$J$1184,6,FALSE)</f>
        <v>6</v>
      </c>
      <c r="E717" s="5" t="s">
        <v>2497</v>
      </c>
      <c r="F717" s="14">
        <f>VLOOKUP(A717,Μητρώο!$A$2:$C$1187,3)</f>
        <v>10</v>
      </c>
      <c r="G717" s="26">
        <v>20.28</v>
      </c>
      <c r="H717" s="26">
        <v>1.36</v>
      </c>
      <c r="I717" s="23">
        <v>18.920000000000002</v>
      </c>
      <c r="J717" s="14"/>
      <c r="K717" s="14" t="s">
        <v>2369</v>
      </c>
      <c r="L717" s="14" t="s">
        <v>11</v>
      </c>
    </row>
    <row r="718" spans="1:12" ht="13.2" x14ac:dyDescent="0.25">
      <c r="A718" s="7" t="s">
        <v>369</v>
      </c>
      <c r="B718" s="14" t="s">
        <v>1518</v>
      </c>
      <c r="C718" s="22">
        <f>VLOOKUP(A718,Μητρώο!$A$2:$E$1187,5,FALSE)</f>
        <v>45751</v>
      </c>
      <c r="D718" s="14">
        <f>VLOOKUP(A718,Ποσότητα!$A$2:$J$1184,6,FALSE)</f>
        <v>6</v>
      </c>
      <c r="E718" s="5" t="s">
        <v>2497</v>
      </c>
      <c r="F718" s="14">
        <f>VLOOKUP(A718,Μητρώο!$A$2:$C$1187,3)</f>
        <v>10</v>
      </c>
      <c r="G718" s="26">
        <v>46.26</v>
      </c>
      <c r="H718" s="26">
        <v>3.11</v>
      </c>
      <c r="I718" s="23">
        <v>43.15</v>
      </c>
      <c r="J718" s="14"/>
      <c r="K718" s="14" t="s">
        <v>2369</v>
      </c>
      <c r="L718" s="14" t="s">
        <v>11</v>
      </c>
    </row>
    <row r="719" spans="1:12" ht="13.2" x14ac:dyDescent="0.25">
      <c r="A719" s="7" t="s">
        <v>370</v>
      </c>
      <c r="B719" s="14" t="s">
        <v>1383</v>
      </c>
      <c r="C719" s="22">
        <f>VLOOKUP(A719,Μητρώο!$A$2:$E$1187,5,FALSE)</f>
        <v>45751</v>
      </c>
      <c r="D719" s="14">
        <f>VLOOKUP(A719,Ποσότητα!$A$2:$J$1184,6,FALSE)</f>
        <v>6</v>
      </c>
      <c r="E719" s="5" t="s">
        <v>2497</v>
      </c>
      <c r="F719" s="14">
        <f>VLOOKUP(A719,Μητρώο!$A$2:$C$1187,3)</f>
        <v>10</v>
      </c>
      <c r="G719" s="26">
        <v>15.84</v>
      </c>
      <c r="H719" s="26">
        <v>1.06</v>
      </c>
      <c r="I719" s="23">
        <v>14.78</v>
      </c>
      <c r="J719" s="14"/>
      <c r="K719" s="14" t="s">
        <v>2369</v>
      </c>
      <c r="L719" s="14" t="s">
        <v>11</v>
      </c>
    </row>
    <row r="720" spans="1:12" ht="13.2" x14ac:dyDescent="0.25">
      <c r="A720" s="7" t="s">
        <v>371</v>
      </c>
      <c r="B720" s="14" t="s">
        <v>1519</v>
      </c>
      <c r="C720" s="22">
        <f>VLOOKUP(A720,Μητρώο!$A$2:$E$1187,5,FALSE)</f>
        <v>45751</v>
      </c>
      <c r="D720" s="14">
        <f>VLOOKUP(A720,Ποσότητα!$A$2:$J$1184,6,FALSE)</f>
        <v>2</v>
      </c>
      <c r="E720" s="5" t="s">
        <v>2497</v>
      </c>
      <c r="F720" s="14">
        <f>VLOOKUP(A720,Μητρώο!$A$2:$C$1187,3)</f>
        <v>10</v>
      </c>
      <c r="G720" s="26">
        <v>25.46</v>
      </c>
      <c r="H720" s="26">
        <v>1.71</v>
      </c>
      <c r="I720" s="23">
        <v>23.75</v>
      </c>
      <c r="J720" s="14"/>
      <c r="K720" s="14" t="s">
        <v>2369</v>
      </c>
      <c r="L720" s="14" t="s">
        <v>11</v>
      </c>
    </row>
    <row r="721" spans="1:12" ht="13.2" x14ac:dyDescent="0.25">
      <c r="A721" s="7" t="s">
        <v>1163</v>
      </c>
      <c r="B721" s="14" t="s">
        <v>2292</v>
      </c>
      <c r="C721" s="22">
        <f>VLOOKUP(A721,Μητρώο!$A$2:$E$1187,5,FALSE)</f>
        <v>45751</v>
      </c>
      <c r="D721" s="14">
        <f>VLOOKUP(A721,Ποσότητα!$A$2:$J$1184,6,FALSE)</f>
        <v>2</v>
      </c>
      <c r="E721" s="5" t="s">
        <v>2496</v>
      </c>
      <c r="F721" s="14">
        <f>VLOOKUP(A721,Μητρώο!$A$2:$C$1187,3)</f>
        <v>10</v>
      </c>
      <c r="G721" s="26">
        <v>1260</v>
      </c>
      <c r="H721" s="26">
        <v>84.58</v>
      </c>
      <c r="I721" s="23">
        <v>1175.42</v>
      </c>
      <c r="J721" s="14"/>
      <c r="K721" s="14" t="s">
        <v>45</v>
      </c>
      <c r="L721" s="14" t="s">
        <v>11</v>
      </c>
    </row>
    <row r="722" spans="1:12" ht="13.2" x14ac:dyDescent="0.25">
      <c r="A722" s="7" t="s">
        <v>372</v>
      </c>
      <c r="B722" s="14" t="s">
        <v>1520</v>
      </c>
      <c r="C722" s="22">
        <f>VLOOKUP(A722,Μητρώο!$A$2:$E$1187,5,FALSE)</f>
        <v>45751</v>
      </c>
      <c r="D722" s="14">
        <f>VLOOKUP(A722,Ποσότητα!$A$2:$J$1184,6,FALSE)</f>
        <v>1</v>
      </c>
      <c r="E722" s="5" t="s">
        <v>2497</v>
      </c>
      <c r="F722" s="14">
        <f>VLOOKUP(A722,Μητρώο!$A$2:$C$1187,3)</f>
        <v>10</v>
      </c>
      <c r="G722" s="26">
        <v>1.97</v>
      </c>
      <c r="H722" s="26">
        <v>0.13</v>
      </c>
      <c r="I722" s="23">
        <v>1.84</v>
      </c>
      <c r="J722" s="14"/>
      <c r="K722" s="14" t="s">
        <v>2369</v>
      </c>
      <c r="L722" s="14" t="s">
        <v>11</v>
      </c>
    </row>
    <row r="723" spans="1:12" ht="13.2" x14ac:dyDescent="0.25">
      <c r="A723" s="7" t="s">
        <v>373</v>
      </c>
      <c r="B723" s="14" t="s">
        <v>1521</v>
      </c>
      <c r="C723" s="22">
        <f>VLOOKUP(A723,Μητρώο!$A$2:$E$1187,5,FALSE)</f>
        <v>45751</v>
      </c>
      <c r="D723" s="14">
        <f>VLOOKUP(A723,Ποσότητα!$A$2:$J$1184,6,FALSE)</f>
        <v>1</v>
      </c>
      <c r="E723" s="5" t="s">
        <v>2497</v>
      </c>
      <c r="F723" s="14">
        <f>VLOOKUP(A723,Μητρώο!$A$2:$C$1187,3)</f>
        <v>10</v>
      </c>
      <c r="G723" s="26">
        <v>1.97</v>
      </c>
      <c r="H723" s="26">
        <v>0.13</v>
      </c>
      <c r="I723" s="23">
        <v>1.84</v>
      </c>
      <c r="J723" s="14"/>
      <c r="K723" s="14" t="s">
        <v>2369</v>
      </c>
      <c r="L723" s="14" t="s">
        <v>11</v>
      </c>
    </row>
    <row r="724" spans="1:12" ht="13.2" x14ac:dyDescent="0.25">
      <c r="A724" s="7" t="s">
        <v>374</v>
      </c>
      <c r="B724" s="14" t="s">
        <v>1522</v>
      </c>
      <c r="C724" s="22">
        <f>VLOOKUP(A724,Μητρώο!$A$2:$E$1187,5,FALSE)</f>
        <v>45751</v>
      </c>
      <c r="D724" s="14">
        <f>VLOOKUP(A724,Ποσότητα!$A$2:$J$1184,6,FALSE)</f>
        <v>1</v>
      </c>
      <c r="E724" s="5" t="s">
        <v>2497</v>
      </c>
      <c r="F724" s="14">
        <f>VLOOKUP(A724,Μητρώο!$A$2:$C$1187,3)</f>
        <v>10</v>
      </c>
      <c r="G724" s="26">
        <v>1.97</v>
      </c>
      <c r="H724" s="26">
        <v>0.13</v>
      </c>
      <c r="I724" s="23">
        <v>1.84</v>
      </c>
      <c r="J724" s="14"/>
      <c r="K724" s="14" t="s">
        <v>2369</v>
      </c>
      <c r="L724" s="14" t="s">
        <v>11</v>
      </c>
    </row>
    <row r="725" spans="1:12" ht="13.2" x14ac:dyDescent="0.25">
      <c r="A725" s="7" t="s">
        <v>375</v>
      </c>
      <c r="B725" s="14" t="s">
        <v>1523</v>
      </c>
      <c r="C725" s="22">
        <f>VLOOKUP(A725,Μητρώο!$A$2:$E$1187,5,FALSE)</f>
        <v>45751</v>
      </c>
      <c r="D725" s="14">
        <f>VLOOKUP(A725,Ποσότητα!$A$2:$J$1184,6,FALSE)</f>
        <v>1</v>
      </c>
      <c r="E725" s="5" t="s">
        <v>2497</v>
      </c>
      <c r="F725" s="14">
        <f>VLOOKUP(A725,Μητρώο!$A$2:$C$1187,3)</f>
        <v>10</v>
      </c>
      <c r="G725" s="26">
        <v>1.97</v>
      </c>
      <c r="H725" s="26">
        <v>0.13</v>
      </c>
      <c r="I725" s="23">
        <v>1.84</v>
      </c>
      <c r="J725" s="14"/>
      <c r="K725" s="14" t="s">
        <v>2369</v>
      </c>
      <c r="L725" s="14" t="s">
        <v>11</v>
      </c>
    </row>
    <row r="726" spans="1:12" ht="13.2" x14ac:dyDescent="0.25">
      <c r="A726" s="7" t="s">
        <v>376</v>
      </c>
      <c r="B726" s="14" t="s">
        <v>1524</v>
      </c>
      <c r="C726" s="22">
        <f>VLOOKUP(A726,Μητρώο!$A$2:$E$1187,5,FALSE)</f>
        <v>45751</v>
      </c>
      <c r="D726" s="14">
        <f>VLOOKUP(A726,Ποσότητα!$A$2:$J$1184,6,FALSE)</f>
        <v>1</v>
      </c>
      <c r="E726" s="5" t="s">
        <v>2497</v>
      </c>
      <c r="F726" s="14">
        <f>VLOOKUP(A726,Μητρώο!$A$2:$C$1187,3)</f>
        <v>10</v>
      </c>
      <c r="G726" s="26">
        <v>1.97</v>
      </c>
      <c r="H726" s="26">
        <v>0.13</v>
      </c>
      <c r="I726" s="23">
        <v>1.84</v>
      </c>
      <c r="J726" s="14"/>
      <c r="K726" s="14" t="s">
        <v>2369</v>
      </c>
      <c r="L726" s="14" t="s">
        <v>11</v>
      </c>
    </row>
    <row r="727" spans="1:12" ht="13.2" x14ac:dyDescent="0.25">
      <c r="A727" s="7" t="s">
        <v>377</v>
      </c>
      <c r="B727" s="14" t="s">
        <v>1525</v>
      </c>
      <c r="C727" s="22">
        <f>VLOOKUP(A727,Μητρώο!$A$2:$E$1187,5,FALSE)</f>
        <v>45751</v>
      </c>
      <c r="D727" s="14">
        <f>VLOOKUP(A727,Ποσότητα!$A$2:$J$1184,6,FALSE)</f>
        <v>1</v>
      </c>
      <c r="E727" s="5" t="s">
        <v>2497</v>
      </c>
      <c r="F727" s="14">
        <f>VLOOKUP(A727,Μητρώο!$A$2:$C$1187,3)</f>
        <v>10</v>
      </c>
      <c r="G727" s="26">
        <v>1.97</v>
      </c>
      <c r="H727" s="26">
        <v>0.13</v>
      </c>
      <c r="I727" s="23">
        <v>1.84</v>
      </c>
      <c r="J727" s="14"/>
      <c r="K727" s="14" t="s">
        <v>2369</v>
      </c>
      <c r="L727" s="14" t="s">
        <v>11</v>
      </c>
    </row>
    <row r="728" spans="1:12" ht="13.2" x14ac:dyDescent="0.25">
      <c r="A728" s="7" t="s">
        <v>378</v>
      </c>
      <c r="B728" s="14" t="s">
        <v>1526</v>
      </c>
      <c r="C728" s="22">
        <f>VLOOKUP(A728,Μητρώο!$A$2:$E$1187,5,FALSE)</f>
        <v>45751</v>
      </c>
      <c r="D728" s="14">
        <f>VLOOKUP(A728,Ποσότητα!$A$2:$J$1184,6,FALSE)</f>
        <v>4</v>
      </c>
      <c r="E728" s="5" t="s">
        <v>2497</v>
      </c>
      <c r="F728" s="14">
        <f>VLOOKUP(A728,Μητρώο!$A$2:$C$1187,3)</f>
        <v>10</v>
      </c>
      <c r="G728" s="26">
        <v>92.6</v>
      </c>
      <c r="H728" s="26">
        <v>6.22</v>
      </c>
      <c r="I728" s="23">
        <v>86.38</v>
      </c>
      <c r="J728" s="14"/>
      <c r="K728" s="14" t="s">
        <v>2369</v>
      </c>
      <c r="L728" s="14" t="s">
        <v>11</v>
      </c>
    </row>
    <row r="729" spans="1:12" ht="13.2" x14ac:dyDescent="0.25">
      <c r="A729" s="7" t="s">
        <v>379</v>
      </c>
      <c r="B729" s="14" t="s">
        <v>1527</v>
      </c>
      <c r="C729" s="22">
        <f>VLOOKUP(A729,Μητρώο!$A$2:$E$1187,5,FALSE)</f>
        <v>45751</v>
      </c>
      <c r="D729" s="14">
        <f>VLOOKUP(A729,Ποσότητα!$A$2:$J$1184,6,FALSE)</f>
        <v>1</v>
      </c>
      <c r="E729" s="5" t="s">
        <v>2497</v>
      </c>
      <c r="F729" s="14">
        <f>VLOOKUP(A729,Μητρώο!$A$2:$C$1187,3)</f>
        <v>10</v>
      </c>
      <c r="G729" s="26">
        <v>6.34</v>
      </c>
      <c r="H729" s="26">
        <v>0.43</v>
      </c>
      <c r="I729" s="23">
        <v>5.91</v>
      </c>
      <c r="J729" s="14"/>
      <c r="K729" s="14" t="s">
        <v>2369</v>
      </c>
      <c r="L729" s="14" t="s">
        <v>11</v>
      </c>
    </row>
    <row r="730" spans="1:12" ht="13.2" x14ac:dyDescent="0.25">
      <c r="A730" s="7" t="s">
        <v>380</v>
      </c>
      <c r="B730" s="14" t="s">
        <v>1528</v>
      </c>
      <c r="C730" s="22">
        <f>VLOOKUP(A730,Μητρώο!$A$2:$E$1187,5,FALSE)</f>
        <v>45751</v>
      </c>
      <c r="D730" s="14">
        <f>VLOOKUP(A730,Ποσότητα!$A$2:$J$1184,6,FALSE)</f>
        <v>12</v>
      </c>
      <c r="E730" s="5" t="s">
        <v>2497</v>
      </c>
      <c r="F730" s="14">
        <f>VLOOKUP(A730,Μητρώο!$A$2:$C$1187,3)</f>
        <v>10</v>
      </c>
      <c r="G730" s="26">
        <v>9.9600000000000009</v>
      </c>
      <c r="H730" s="26">
        <v>0.67</v>
      </c>
      <c r="I730" s="23">
        <v>9.2899999999999991</v>
      </c>
      <c r="J730" s="14"/>
      <c r="K730" s="14" t="s">
        <v>2369</v>
      </c>
      <c r="L730" s="14" t="s">
        <v>11</v>
      </c>
    </row>
    <row r="731" spans="1:12" ht="13.2" x14ac:dyDescent="0.25">
      <c r="A731" s="7" t="s">
        <v>381</v>
      </c>
      <c r="B731" s="14" t="s">
        <v>1529</v>
      </c>
      <c r="C731" s="22">
        <f>VLOOKUP(A731,Μητρώο!$A$2:$E$1187,5,FALSE)</f>
        <v>45751</v>
      </c>
      <c r="D731" s="14">
        <f>VLOOKUP(A731,Ποσότητα!$A$2:$J$1184,6,FALSE)</f>
        <v>6</v>
      </c>
      <c r="E731" s="5" t="s">
        <v>2497</v>
      </c>
      <c r="F731" s="14">
        <f>VLOOKUP(A731,Μητρώο!$A$2:$C$1187,3)</f>
        <v>10</v>
      </c>
      <c r="G731" s="26">
        <v>7.62</v>
      </c>
      <c r="H731" s="26">
        <v>0.51</v>
      </c>
      <c r="I731" s="23">
        <v>7.11</v>
      </c>
      <c r="J731" s="14"/>
      <c r="K731" s="14" t="s">
        <v>2369</v>
      </c>
      <c r="L731" s="14" t="s">
        <v>11</v>
      </c>
    </row>
    <row r="732" spans="1:12" ht="13.2" x14ac:dyDescent="0.25">
      <c r="A732" s="7" t="s">
        <v>382</v>
      </c>
      <c r="B732" s="14" t="s">
        <v>1530</v>
      </c>
      <c r="C732" s="22">
        <f>VLOOKUP(A732,Μητρώο!$A$2:$E$1187,5,FALSE)</f>
        <v>45751</v>
      </c>
      <c r="D732" s="14">
        <f>VLOOKUP(A732,Ποσότητα!$A$2:$J$1184,6,FALSE)</f>
        <v>4</v>
      </c>
      <c r="E732" s="5" t="s">
        <v>2497</v>
      </c>
      <c r="F732" s="14">
        <f>VLOOKUP(A732,Μητρώο!$A$2:$C$1187,3)</f>
        <v>10</v>
      </c>
      <c r="G732" s="26">
        <v>76.48</v>
      </c>
      <c r="H732" s="26">
        <v>5.13</v>
      </c>
      <c r="I732" s="23">
        <v>71.349999999999994</v>
      </c>
      <c r="J732" s="14"/>
      <c r="K732" s="14" t="s">
        <v>2369</v>
      </c>
      <c r="L732" s="14" t="s">
        <v>11</v>
      </c>
    </row>
    <row r="733" spans="1:12" ht="13.2" x14ac:dyDescent="0.25">
      <c r="A733" s="7" t="s">
        <v>383</v>
      </c>
      <c r="B733" s="14" t="s">
        <v>1531</v>
      </c>
      <c r="C733" s="22">
        <f>VLOOKUP(A733,Μητρώο!$A$2:$E$1187,5,FALSE)</f>
        <v>45751</v>
      </c>
      <c r="D733" s="14">
        <f>VLOOKUP(A733,Ποσότητα!$A$2:$J$1184,6,FALSE)</f>
        <v>10</v>
      </c>
      <c r="E733" s="5" t="s">
        <v>2497</v>
      </c>
      <c r="F733" s="14">
        <f>VLOOKUP(A733,Μητρώο!$A$2:$C$1187,3)</f>
        <v>10</v>
      </c>
      <c r="G733" s="26">
        <v>121.6</v>
      </c>
      <c r="H733" s="26">
        <v>8.16</v>
      </c>
      <c r="I733" s="23">
        <v>113.44</v>
      </c>
      <c r="J733" s="14"/>
      <c r="K733" s="14" t="s">
        <v>2369</v>
      </c>
      <c r="L733" s="14" t="s">
        <v>11</v>
      </c>
    </row>
    <row r="734" spans="1:12" ht="13.2" x14ac:dyDescent="0.25">
      <c r="A734" s="7" t="s">
        <v>384</v>
      </c>
      <c r="B734" s="14" t="s">
        <v>1532</v>
      </c>
      <c r="C734" s="22">
        <f>VLOOKUP(A734,Μητρώο!$A$2:$E$1187,5,FALSE)</f>
        <v>45751</v>
      </c>
      <c r="D734" s="14">
        <f>VLOOKUP(A734,Ποσότητα!$A$2:$J$1184,6,FALSE)</f>
        <v>1</v>
      </c>
      <c r="E734" s="5" t="s">
        <v>2497</v>
      </c>
      <c r="F734" s="14">
        <f>VLOOKUP(A734,Μητρώο!$A$2:$C$1187,3)</f>
        <v>10</v>
      </c>
      <c r="G734" s="26">
        <v>13.14</v>
      </c>
      <c r="H734" s="26">
        <v>0.88</v>
      </c>
      <c r="I734" s="23">
        <v>12.26</v>
      </c>
      <c r="J734" s="14"/>
      <c r="K734" s="14" t="s">
        <v>2369</v>
      </c>
      <c r="L734" s="14" t="s">
        <v>11</v>
      </c>
    </row>
    <row r="735" spans="1:12" ht="13.2" x14ac:dyDescent="0.25">
      <c r="A735" s="7" t="s">
        <v>385</v>
      </c>
      <c r="B735" s="14" t="s">
        <v>1533</v>
      </c>
      <c r="C735" s="22">
        <f>VLOOKUP(A735,Μητρώο!$A$2:$E$1187,5,FALSE)</f>
        <v>45751</v>
      </c>
      <c r="D735" s="14">
        <f>VLOOKUP(A735,Ποσότητα!$A$2:$J$1184,6,FALSE)</f>
        <v>6</v>
      </c>
      <c r="E735" s="5" t="s">
        <v>2497</v>
      </c>
      <c r="F735" s="14">
        <f>VLOOKUP(A735,Μητρώο!$A$2:$C$1187,3)</f>
        <v>10</v>
      </c>
      <c r="G735" s="26">
        <v>21.66</v>
      </c>
      <c r="H735" s="26">
        <v>1.45</v>
      </c>
      <c r="I735" s="23">
        <v>20.21</v>
      </c>
      <c r="J735" s="14"/>
      <c r="K735" s="14" t="s">
        <v>2369</v>
      </c>
      <c r="L735" s="14" t="s">
        <v>11</v>
      </c>
    </row>
    <row r="736" spans="1:12" ht="13.2" x14ac:dyDescent="0.25">
      <c r="A736" s="7" t="s">
        <v>386</v>
      </c>
      <c r="B736" s="14" t="s">
        <v>1534</v>
      </c>
      <c r="C736" s="22">
        <f>VLOOKUP(A736,Μητρώο!$A$2:$E$1187,5,FALSE)</f>
        <v>45751</v>
      </c>
      <c r="D736" s="14">
        <f>VLOOKUP(A736,Ποσότητα!$A$2:$J$1184,6,FALSE)</f>
        <v>6</v>
      </c>
      <c r="E736" s="5" t="s">
        <v>2497</v>
      </c>
      <c r="F736" s="14">
        <f>VLOOKUP(A736,Μητρώο!$A$2:$C$1187,3)</f>
        <v>10</v>
      </c>
      <c r="G736" s="26">
        <v>29.7</v>
      </c>
      <c r="H736" s="26">
        <v>1.99</v>
      </c>
      <c r="I736" s="23">
        <v>27.71</v>
      </c>
      <c r="J736" s="14"/>
      <c r="K736" s="14" t="s">
        <v>2369</v>
      </c>
      <c r="L736" s="14" t="s">
        <v>11</v>
      </c>
    </row>
    <row r="737" spans="1:12" ht="13.2" x14ac:dyDescent="0.25">
      <c r="A737" s="7" t="s">
        <v>387</v>
      </c>
      <c r="B737" s="14" t="s">
        <v>1535</v>
      </c>
      <c r="C737" s="22">
        <f>VLOOKUP(A737,Μητρώο!$A$2:$E$1187,5,FALSE)</f>
        <v>45751</v>
      </c>
      <c r="D737" s="14">
        <f>VLOOKUP(A737,Ποσότητα!$A$2:$J$1184,6,FALSE)</f>
        <v>2</v>
      </c>
      <c r="E737" s="5" t="s">
        <v>2497</v>
      </c>
      <c r="F737" s="14">
        <f>VLOOKUP(A737,Μητρώο!$A$2:$C$1187,3)</f>
        <v>10</v>
      </c>
      <c r="G737" s="26">
        <v>13.44</v>
      </c>
      <c r="H737" s="26">
        <v>0.9</v>
      </c>
      <c r="I737" s="23">
        <v>12.54</v>
      </c>
      <c r="J737" s="14"/>
      <c r="K737" s="14" t="s">
        <v>2369</v>
      </c>
      <c r="L737" s="14" t="s">
        <v>11</v>
      </c>
    </row>
    <row r="738" spans="1:12" ht="13.2" x14ac:dyDescent="0.25">
      <c r="A738" s="7" t="s">
        <v>388</v>
      </c>
      <c r="B738" s="14" t="s">
        <v>1536</v>
      </c>
      <c r="C738" s="22">
        <f>VLOOKUP(A738,Μητρώο!$A$2:$E$1187,5,FALSE)</f>
        <v>45751</v>
      </c>
      <c r="D738" s="14">
        <f>VLOOKUP(A738,Ποσότητα!$A$2:$J$1184,6,FALSE)</f>
        <v>6</v>
      </c>
      <c r="E738" s="5" t="s">
        <v>2497</v>
      </c>
      <c r="F738" s="14">
        <f>VLOOKUP(A738,Μητρώο!$A$2:$C$1187,3)</f>
        <v>10</v>
      </c>
      <c r="G738" s="26">
        <v>160.91999999999999</v>
      </c>
      <c r="H738" s="26">
        <v>10.8</v>
      </c>
      <c r="I738" s="23">
        <v>150.12</v>
      </c>
      <c r="J738" s="14"/>
      <c r="K738" s="14" t="s">
        <v>2369</v>
      </c>
      <c r="L738" s="14" t="s">
        <v>11</v>
      </c>
    </row>
    <row r="739" spans="1:12" ht="13.2" x14ac:dyDescent="0.25">
      <c r="A739" s="7" t="s">
        <v>389</v>
      </c>
      <c r="B739" s="14" t="s">
        <v>1537</v>
      </c>
      <c r="C739" s="22">
        <f>VLOOKUP(A739,Μητρώο!$A$2:$E$1187,5,FALSE)</f>
        <v>45751</v>
      </c>
      <c r="D739" s="14">
        <f>VLOOKUP(A739,Ποσότητα!$A$2:$J$1184,6,FALSE)</f>
        <v>1</v>
      </c>
      <c r="E739" s="5" t="s">
        <v>2497</v>
      </c>
      <c r="F739" s="14">
        <f>VLOOKUP(A739,Μητρώο!$A$2:$C$1187,3)</f>
        <v>10</v>
      </c>
      <c r="G739" s="26">
        <v>3.53</v>
      </c>
      <c r="H739" s="26">
        <v>0.24</v>
      </c>
      <c r="I739" s="23">
        <v>3.29</v>
      </c>
      <c r="J739" s="14"/>
      <c r="K739" s="14" t="s">
        <v>2369</v>
      </c>
      <c r="L739" s="14" t="s">
        <v>11</v>
      </c>
    </row>
    <row r="740" spans="1:12" ht="13.2" x14ac:dyDescent="0.25">
      <c r="A740" s="7" t="s">
        <v>1164</v>
      </c>
      <c r="B740" s="14" t="s">
        <v>2293</v>
      </c>
      <c r="C740" s="22">
        <f>VLOOKUP(A740,Μητρώο!$A$2:$E$1187,5,FALSE)</f>
        <v>45751</v>
      </c>
      <c r="D740" s="14">
        <f>VLOOKUP(A740,Ποσότητα!$A$2:$J$1184,6,FALSE)</f>
        <v>2</v>
      </c>
      <c r="E740" s="5" t="s">
        <v>2496</v>
      </c>
      <c r="F740" s="14">
        <f>VLOOKUP(A740,Μητρώο!$A$2:$C$1187,3)</f>
        <v>10</v>
      </c>
      <c r="G740" s="26">
        <v>396.7</v>
      </c>
      <c r="H740" s="26">
        <v>26.63</v>
      </c>
      <c r="I740" s="23">
        <v>370.07</v>
      </c>
      <c r="J740" s="14"/>
      <c r="K740" s="14" t="s">
        <v>45</v>
      </c>
      <c r="L740" s="14" t="s">
        <v>11</v>
      </c>
    </row>
    <row r="741" spans="1:12" ht="13.2" x14ac:dyDescent="0.25">
      <c r="A741" s="7" t="s">
        <v>1165</v>
      </c>
      <c r="B741" s="14" t="s">
        <v>2294</v>
      </c>
      <c r="C741" s="22">
        <f>VLOOKUP(A741,Μητρώο!$A$2:$E$1187,5,FALSE)</f>
        <v>45751</v>
      </c>
      <c r="D741" s="14">
        <f>VLOOKUP(A741,Ποσότητα!$A$2:$J$1184,6,FALSE)</f>
        <v>1</v>
      </c>
      <c r="E741" s="5" t="s">
        <v>2496</v>
      </c>
      <c r="F741" s="14">
        <f>VLOOKUP(A741,Μητρώο!$A$2:$C$1187,3)</f>
        <v>10</v>
      </c>
      <c r="G741" s="26">
        <v>38.950000000000003</v>
      </c>
      <c r="H741" s="26">
        <v>2.61</v>
      </c>
      <c r="I741" s="23">
        <v>36.340000000000003</v>
      </c>
      <c r="J741" s="14"/>
      <c r="K741" s="14" t="s">
        <v>45</v>
      </c>
      <c r="L741" s="14" t="s">
        <v>11</v>
      </c>
    </row>
    <row r="742" spans="1:12" ht="13.2" x14ac:dyDescent="0.25">
      <c r="A742" s="7" t="s">
        <v>390</v>
      </c>
      <c r="B742" s="14" t="s">
        <v>1538</v>
      </c>
      <c r="C742" s="22">
        <f>VLOOKUP(A742,Μητρώο!$A$2:$E$1187,5,FALSE)</f>
        <v>45751</v>
      </c>
      <c r="D742" s="14">
        <f>VLOOKUP(A742,Ποσότητα!$A$2:$J$1184,6,FALSE)</f>
        <v>4</v>
      </c>
      <c r="E742" s="5" t="s">
        <v>2497</v>
      </c>
      <c r="F742" s="14">
        <f>VLOOKUP(A742,Μητρώο!$A$2:$C$1187,3)</f>
        <v>10</v>
      </c>
      <c r="G742" s="26">
        <v>20.16</v>
      </c>
      <c r="H742" s="26">
        <v>1.35</v>
      </c>
      <c r="I742" s="23">
        <v>18.809999999999999</v>
      </c>
      <c r="J742" s="14"/>
      <c r="K742" s="14" t="s">
        <v>2369</v>
      </c>
      <c r="L742" s="14" t="s">
        <v>11</v>
      </c>
    </row>
    <row r="743" spans="1:12" ht="13.2" x14ac:dyDescent="0.25">
      <c r="A743" s="7" t="s">
        <v>391</v>
      </c>
      <c r="B743" s="14" t="s">
        <v>1539</v>
      </c>
      <c r="C743" s="22">
        <f>VLOOKUP(A743,Μητρώο!$A$2:$E$1187,5,FALSE)</f>
        <v>45751</v>
      </c>
      <c r="D743" s="14">
        <f>VLOOKUP(A743,Ποσότητα!$A$2:$J$1184,6,FALSE)</f>
        <v>2</v>
      </c>
      <c r="E743" s="5" t="s">
        <v>2497</v>
      </c>
      <c r="F743" s="14">
        <f>VLOOKUP(A743,Μητρώο!$A$2:$C$1187,3)</f>
        <v>10</v>
      </c>
      <c r="G743" s="26">
        <v>11.4</v>
      </c>
      <c r="H743" s="26">
        <v>0.77</v>
      </c>
      <c r="I743" s="23">
        <v>10.63</v>
      </c>
      <c r="J743" s="14"/>
      <c r="K743" s="14" t="s">
        <v>2369</v>
      </c>
      <c r="L743" s="14" t="s">
        <v>11</v>
      </c>
    </row>
    <row r="744" spans="1:12" ht="13.2" x14ac:dyDescent="0.25">
      <c r="A744" s="7" t="s">
        <v>392</v>
      </c>
      <c r="B744" s="14" t="s">
        <v>1540</v>
      </c>
      <c r="C744" s="22">
        <f>VLOOKUP(A744,Μητρώο!$A$2:$E$1187,5,FALSE)</f>
        <v>45751</v>
      </c>
      <c r="D744" s="14">
        <f>VLOOKUP(A744,Ποσότητα!$A$2:$J$1184,6,FALSE)</f>
        <v>1</v>
      </c>
      <c r="E744" s="5" t="s">
        <v>2497</v>
      </c>
      <c r="F744" s="14">
        <f>VLOOKUP(A744,Μητρώο!$A$2:$C$1187,3)</f>
        <v>10</v>
      </c>
      <c r="G744" s="26">
        <v>30.5</v>
      </c>
      <c r="H744" s="26">
        <v>2.0499999999999998</v>
      </c>
      <c r="I744" s="23">
        <v>28.45</v>
      </c>
      <c r="J744" s="14"/>
      <c r="K744" s="14" t="s">
        <v>2369</v>
      </c>
      <c r="L744" s="14" t="s">
        <v>11</v>
      </c>
    </row>
    <row r="745" spans="1:12" ht="13.2" x14ac:dyDescent="0.25">
      <c r="A745" s="7" t="s">
        <v>393</v>
      </c>
      <c r="B745" s="14" t="s">
        <v>1541</v>
      </c>
      <c r="C745" s="22">
        <f>VLOOKUP(A745,Μητρώο!$A$2:$E$1187,5,FALSE)</f>
        <v>45751</v>
      </c>
      <c r="D745" s="14">
        <f>VLOOKUP(A745,Ποσότητα!$A$2:$J$1184,6,FALSE)</f>
        <v>12</v>
      </c>
      <c r="E745" s="5" t="s">
        <v>2497</v>
      </c>
      <c r="F745" s="14">
        <f>VLOOKUP(A745,Μητρώο!$A$2:$C$1187,3)</f>
        <v>10</v>
      </c>
      <c r="G745" s="26">
        <v>14.64</v>
      </c>
      <c r="H745" s="26">
        <v>0.98</v>
      </c>
      <c r="I745" s="23">
        <v>13.66</v>
      </c>
      <c r="J745" s="14"/>
      <c r="K745" s="14" t="s">
        <v>2369</v>
      </c>
      <c r="L745" s="14" t="s">
        <v>11</v>
      </c>
    </row>
    <row r="746" spans="1:12" ht="13.2" x14ac:dyDescent="0.25">
      <c r="A746" s="7" t="s">
        <v>1166</v>
      </c>
      <c r="B746" s="14" t="s">
        <v>2295</v>
      </c>
      <c r="C746" s="22">
        <f>VLOOKUP(A746,Μητρώο!$A$2:$E$1187,5,FALSE)</f>
        <v>45751</v>
      </c>
      <c r="D746" s="14">
        <f>VLOOKUP(A746,Ποσότητα!$A$2:$J$1184,6,FALSE)</f>
        <v>2</v>
      </c>
      <c r="E746" s="5" t="s">
        <v>2496</v>
      </c>
      <c r="F746" s="14">
        <f>VLOOKUP(A746,Μητρώο!$A$2:$C$1187,3)</f>
        <v>10</v>
      </c>
      <c r="G746" s="26">
        <v>12.52</v>
      </c>
      <c r="H746" s="26">
        <v>0.84</v>
      </c>
      <c r="I746" s="23">
        <v>11.68</v>
      </c>
      <c r="J746" s="14"/>
      <c r="K746" s="14" t="s">
        <v>45</v>
      </c>
      <c r="L746" s="14" t="s">
        <v>11</v>
      </c>
    </row>
    <row r="747" spans="1:12" ht="13.2" x14ac:dyDescent="0.25">
      <c r="A747" s="7" t="s">
        <v>1167</v>
      </c>
      <c r="B747" s="14" t="s">
        <v>2296</v>
      </c>
      <c r="C747" s="22">
        <f>VLOOKUP(A747,Μητρώο!$A$2:$E$1187,5,FALSE)</f>
        <v>45751</v>
      </c>
      <c r="D747" s="14">
        <f>VLOOKUP(A747,Ποσότητα!$A$2:$J$1184,6,FALSE)</f>
        <v>10</v>
      </c>
      <c r="E747" s="5" t="s">
        <v>2496</v>
      </c>
      <c r="F747" s="14">
        <f>VLOOKUP(A747,Μητρώο!$A$2:$C$1187,3)</f>
        <v>10</v>
      </c>
      <c r="G747" s="26">
        <v>99.8</v>
      </c>
      <c r="H747" s="26">
        <v>6.7</v>
      </c>
      <c r="I747" s="23">
        <v>93.1</v>
      </c>
      <c r="J747" s="14"/>
      <c r="K747" s="14" t="s">
        <v>45</v>
      </c>
      <c r="L747" s="14" t="s">
        <v>11</v>
      </c>
    </row>
    <row r="748" spans="1:12" ht="13.2" x14ac:dyDescent="0.25">
      <c r="A748" s="7" t="s">
        <v>1168</v>
      </c>
      <c r="B748" s="14" t="s">
        <v>2297</v>
      </c>
      <c r="C748" s="22">
        <f>VLOOKUP(A748,Μητρώο!$A$2:$E$1187,5,FALSE)</f>
        <v>45751</v>
      </c>
      <c r="D748" s="14">
        <f>VLOOKUP(A748,Ποσότητα!$A$2:$J$1184,6,FALSE)</f>
        <v>10</v>
      </c>
      <c r="E748" s="5" t="s">
        <v>2496</v>
      </c>
      <c r="F748" s="14">
        <f>VLOOKUP(A748,Μητρώο!$A$2:$C$1187,3)</f>
        <v>10</v>
      </c>
      <c r="G748" s="26">
        <v>99.8</v>
      </c>
      <c r="H748" s="26">
        <v>6.7</v>
      </c>
      <c r="I748" s="23">
        <v>93.1</v>
      </c>
      <c r="J748" s="14"/>
      <c r="K748" s="14" t="s">
        <v>45</v>
      </c>
      <c r="L748" s="14" t="s">
        <v>11</v>
      </c>
    </row>
    <row r="749" spans="1:12" ht="13.2" x14ac:dyDescent="0.25">
      <c r="A749" s="7" t="s">
        <v>1169</v>
      </c>
      <c r="B749" s="14" t="s">
        <v>2298</v>
      </c>
      <c r="C749" s="22">
        <f>VLOOKUP(A749,Μητρώο!$A$2:$E$1187,5,FALSE)</f>
        <v>45751</v>
      </c>
      <c r="D749" s="14">
        <f>VLOOKUP(A749,Ποσότητα!$A$2:$J$1184,6,FALSE)</f>
        <v>8</v>
      </c>
      <c r="E749" s="5" t="s">
        <v>2496</v>
      </c>
      <c r="F749" s="14">
        <f>VLOOKUP(A749,Μητρώο!$A$2:$C$1187,3)</f>
        <v>10</v>
      </c>
      <c r="G749" s="26">
        <v>93.76</v>
      </c>
      <c r="H749" s="26">
        <v>6.29</v>
      </c>
      <c r="I749" s="23">
        <v>87.47</v>
      </c>
      <c r="J749" s="14"/>
      <c r="K749" s="14" t="s">
        <v>45</v>
      </c>
      <c r="L749" s="14" t="s">
        <v>11</v>
      </c>
    </row>
    <row r="750" spans="1:12" ht="13.2" x14ac:dyDescent="0.25">
      <c r="A750" s="7" t="s">
        <v>1170</v>
      </c>
      <c r="B750" s="14" t="s">
        <v>2299</v>
      </c>
      <c r="C750" s="22">
        <f>VLOOKUP(A750,Μητρώο!$A$2:$E$1187,5,FALSE)</f>
        <v>45751</v>
      </c>
      <c r="D750" s="14">
        <f>VLOOKUP(A750,Ποσότητα!$A$2:$J$1184,6,FALSE)</f>
        <v>2</v>
      </c>
      <c r="E750" s="5" t="s">
        <v>2496</v>
      </c>
      <c r="F750" s="14">
        <f>VLOOKUP(A750,Μητρώο!$A$2:$C$1187,3)</f>
        <v>10</v>
      </c>
      <c r="G750" s="26">
        <v>31.22</v>
      </c>
      <c r="H750" s="26">
        <v>2.1</v>
      </c>
      <c r="I750" s="23">
        <v>29.12</v>
      </c>
      <c r="J750" s="14"/>
      <c r="K750" s="14" t="s">
        <v>45</v>
      </c>
      <c r="L750" s="14" t="s">
        <v>11</v>
      </c>
    </row>
    <row r="751" spans="1:12" ht="13.2" x14ac:dyDescent="0.25">
      <c r="A751" s="7" t="s">
        <v>1171</v>
      </c>
      <c r="B751" s="14" t="s">
        <v>2300</v>
      </c>
      <c r="C751" s="22">
        <f>VLOOKUP(A751,Μητρώο!$A$2:$E$1187,5,FALSE)</f>
        <v>45751</v>
      </c>
      <c r="D751" s="14">
        <f>VLOOKUP(A751,Ποσότητα!$A$2:$J$1184,6,FALSE)</f>
        <v>8</v>
      </c>
      <c r="E751" s="5" t="s">
        <v>2496</v>
      </c>
      <c r="F751" s="14">
        <f>VLOOKUP(A751,Μητρώο!$A$2:$C$1187,3)</f>
        <v>10</v>
      </c>
      <c r="G751" s="26">
        <v>68.08</v>
      </c>
      <c r="H751" s="26">
        <v>4.57</v>
      </c>
      <c r="I751" s="23">
        <v>63.51</v>
      </c>
      <c r="J751" s="14"/>
      <c r="K751" s="14" t="s">
        <v>45</v>
      </c>
      <c r="L751" s="14" t="s">
        <v>11</v>
      </c>
    </row>
    <row r="752" spans="1:12" ht="13.2" x14ac:dyDescent="0.25">
      <c r="A752" s="7" t="s">
        <v>394</v>
      </c>
      <c r="B752" s="14" t="s">
        <v>1542</v>
      </c>
      <c r="C752" s="22">
        <f>VLOOKUP(A752,Μητρώο!$A$2:$E$1187,5,FALSE)</f>
        <v>45751</v>
      </c>
      <c r="D752" s="14">
        <f>VLOOKUP(A752,Ποσότητα!$A$2:$J$1184,6,FALSE)</f>
        <v>6</v>
      </c>
      <c r="E752" s="5" t="s">
        <v>2497</v>
      </c>
      <c r="F752" s="14">
        <f>VLOOKUP(A752,Μητρώο!$A$2:$C$1187,3)</f>
        <v>10</v>
      </c>
      <c r="G752" s="26">
        <v>30.6</v>
      </c>
      <c r="H752" s="26">
        <v>2.0499999999999998</v>
      </c>
      <c r="I752" s="23">
        <v>28.55</v>
      </c>
      <c r="J752" s="14"/>
      <c r="K752" s="14" t="s">
        <v>2369</v>
      </c>
      <c r="L752" s="14" t="s">
        <v>11</v>
      </c>
    </row>
    <row r="753" spans="1:12" ht="13.2" x14ac:dyDescent="0.25">
      <c r="A753" s="7" t="s">
        <v>395</v>
      </c>
      <c r="B753" s="14" t="s">
        <v>1543</v>
      </c>
      <c r="C753" s="22">
        <f>VLOOKUP(A753,Μητρώο!$A$2:$E$1187,5,FALSE)</f>
        <v>45751</v>
      </c>
      <c r="D753" s="14">
        <f>VLOOKUP(A753,Ποσότητα!$A$2:$J$1184,6,FALSE)</f>
        <v>2</v>
      </c>
      <c r="E753" s="5" t="s">
        <v>2497</v>
      </c>
      <c r="F753" s="14">
        <f>VLOOKUP(A753,Μητρώο!$A$2:$C$1187,3)</f>
        <v>10</v>
      </c>
      <c r="G753" s="26">
        <v>8.34</v>
      </c>
      <c r="H753" s="26">
        <v>0.56000000000000005</v>
      </c>
      <c r="I753" s="23">
        <v>7.78</v>
      </c>
      <c r="J753" s="14"/>
      <c r="K753" s="14" t="s">
        <v>2369</v>
      </c>
      <c r="L753" s="14" t="s">
        <v>11</v>
      </c>
    </row>
    <row r="754" spans="1:12" ht="13.2" x14ac:dyDescent="0.25">
      <c r="A754" s="7" t="s">
        <v>396</v>
      </c>
      <c r="B754" s="14" t="s">
        <v>1544</v>
      </c>
      <c r="C754" s="22">
        <f>VLOOKUP(A754,Μητρώο!$A$2:$E$1187,5,FALSE)</f>
        <v>45751</v>
      </c>
      <c r="D754" s="14">
        <f>VLOOKUP(A754,Ποσότητα!$A$2:$J$1184,6,FALSE)</f>
        <v>4</v>
      </c>
      <c r="E754" s="5" t="s">
        <v>2497</v>
      </c>
      <c r="F754" s="14">
        <f>VLOOKUP(A754,Μητρώο!$A$2:$C$1187,3)</f>
        <v>10</v>
      </c>
      <c r="G754" s="26">
        <v>18.2</v>
      </c>
      <c r="H754" s="26">
        <v>1.22</v>
      </c>
      <c r="I754" s="23">
        <v>16.98</v>
      </c>
      <c r="J754" s="14"/>
      <c r="K754" s="14" t="s">
        <v>2369</v>
      </c>
      <c r="L754" s="14" t="s">
        <v>11</v>
      </c>
    </row>
    <row r="755" spans="1:12" ht="13.2" x14ac:dyDescent="0.25">
      <c r="A755" s="7" t="s">
        <v>397</v>
      </c>
      <c r="B755" s="14" t="s">
        <v>1545</v>
      </c>
      <c r="C755" s="22">
        <f>VLOOKUP(A755,Μητρώο!$A$2:$E$1187,5,FALSE)</f>
        <v>45751</v>
      </c>
      <c r="D755" s="14">
        <f>VLOOKUP(A755,Ποσότητα!$A$2:$J$1184,6,FALSE)</f>
        <v>4</v>
      </c>
      <c r="E755" s="5" t="s">
        <v>2497</v>
      </c>
      <c r="F755" s="14">
        <f>VLOOKUP(A755,Μητρώο!$A$2:$C$1187,3)</f>
        <v>10</v>
      </c>
      <c r="G755" s="26">
        <v>19.88</v>
      </c>
      <c r="H755" s="26">
        <v>1.33</v>
      </c>
      <c r="I755" s="23">
        <v>18.55</v>
      </c>
      <c r="J755" s="14"/>
      <c r="K755" s="14" t="s">
        <v>2369</v>
      </c>
      <c r="L755" s="14" t="s">
        <v>11</v>
      </c>
    </row>
    <row r="756" spans="1:12" ht="13.2" x14ac:dyDescent="0.25">
      <c r="A756" s="7" t="s">
        <v>398</v>
      </c>
      <c r="B756" s="14" t="s">
        <v>1546</v>
      </c>
      <c r="C756" s="22">
        <f>VLOOKUP(A756,Μητρώο!$A$2:$E$1187,5,FALSE)</f>
        <v>45751</v>
      </c>
      <c r="D756" s="14">
        <f>VLOOKUP(A756,Ποσότητα!$A$2:$J$1184,6,FALSE)</f>
        <v>12</v>
      </c>
      <c r="E756" s="5" t="s">
        <v>2497</v>
      </c>
      <c r="F756" s="14">
        <f>VLOOKUP(A756,Μητρώο!$A$2:$C$1187,3)</f>
        <v>10</v>
      </c>
      <c r="G756" s="26">
        <v>50.52</v>
      </c>
      <c r="H756" s="26">
        <v>3.39</v>
      </c>
      <c r="I756" s="23">
        <v>47.13</v>
      </c>
      <c r="J756" s="14"/>
      <c r="K756" s="14" t="s">
        <v>2369</v>
      </c>
      <c r="L756" s="14" t="s">
        <v>11</v>
      </c>
    </row>
    <row r="757" spans="1:12" ht="13.2" x14ac:dyDescent="0.25">
      <c r="A757" s="7" t="s">
        <v>399</v>
      </c>
      <c r="B757" s="14" t="s">
        <v>1547</v>
      </c>
      <c r="C757" s="22">
        <f>VLOOKUP(A757,Μητρώο!$A$2:$E$1187,5,FALSE)</f>
        <v>45751</v>
      </c>
      <c r="D757" s="14">
        <f>VLOOKUP(A757,Ποσότητα!$A$2:$J$1184,6,FALSE)</f>
        <v>24</v>
      </c>
      <c r="E757" s="5" t="s">
        <v>2497</v>
      </c>
      <c r="F757" s="14">
        <f>VLOOKUP(A757,Μητρώο!$A$2:$C$1187,3)</f>
        <v>10</v>
      </c>
      <c r="G757" s="26">
        <v>55.44</v>
      </c>
      <c r="H757" s="26">
        <v>3.72</v>
      </c>
      <c r="I757" s="23">
        <v>51.72</v>
      </c>
      <c r="J757" s="14"/>
      <c r="K757" s="14" t="s">
        <v>2369</v>
      </c>
      <c r="L757" s="14" t="s">
        <v>11</v>
      </c>
    </row>
    <row r="758" spans="1:12" ht="13.2" x14ac:dyDescent="0.25">
      <c r="A758" s="7" t="s">
        <v>400</v>
      </c>
      <c r="B758" s="14" t="s">
        <v>1548</v>
      </c>
      <c r="C758" s="22">
        <f>VLOOKUP(A758,Μητρώο!$A$2:$E$1187,5,FALSE)</f>
        <v>45751</v>
      </c>
      <c r="D758" s="14">
        <f>VLOOKUP(A758,Ποσότητα!$A$2:$J$1184,6,FALSE)</f>
        <v>12</v>
      </c>
      <c r="E758" s="5" t="s">
        <v>2497</v>
      </c>
      <c r="F758" s="14">
        <f>VLOOKUP(A758,Μητρώο!$A$2:$C$1187,3)</f>
        <v>10</v>
      </c>
      <c r="G758" s="26">
        <v>19.079999999999998</v>
      </c>
      <c r="H758" s="26">
        <v>1.28</v>
      </c>
      <c r="I758" s="23">
        <v>17.8</v>
      </c>
      <c r="J758" s="14"/>
      <c r="K758" s="14" t="s">
        <v>2369</v>
      </c>
      <c r="L758" s="14" t="s">
        <v>11</v>
      </c>
    </row>
    <row r="759" spans="1:12" ht="13.2" x14ac:dyDescent="0.25">
      <c r="A759" s="7" t="s">
        <v>401</v>
      </c>
      <c r="B759" s="14" t="s">
        <v>1549</v>
      </c>
      <c r="C759" s="22">
        <f>VLOOKUP(A759,Μητρώο!$A$2:$E$1187,5,FALSE)</f>
        <v>45751</v>
      </c>
      <c r="D759" s="14">
        <f>VLOOKUP(A759,Ποσότητα!$A$2:$J$1184,6,FALSE)</f>
        <v>48</v>
      </c>
      <c r="E759" s="5" t="s">
        <v>2497</v>
      </c>
      <c r="F759" s="14">
        <f>VLOOKUP(A759,Μητρώο!$A$2:$C$1187,3)</f>
        <v>10</v>
      </c>
      <c r="G759" s="26">
        <v>63.84</v>
      </c>
      <c r="H759" s="26">
        <v>4.29</v>
      </c>
      <c r="I759" s="23">
        <v>59.55</v>
      </c>
      <c r="J759" s="14"/>
      <c r="K759" s="14" t="s">
        <v>2369</v>
      </c>
      <c r="L759" s="14" t="s">
        <v>11</v>
      </c>
    </row>
    <row r="760" spans="1:12" ht="13.2" x14ac:dyDescent="0.25">
      <c r="A760" s="7" t="s">
        <v>402</v>
      </c>
      <c r="B760" s="14" t="s">
        <v>1550</v>
      </c>
      <c r="C760" s="22">
        <f>VLOOKUP(A760,Μητρώο!$A$2:$E$1187,5,FALSE)</f>
        <v>45751</v>
      </c>
      <c r="D760" s="14">
        <f>VLOOKUP(A760,Ποσότητα!$A$2:$J$1184,6,FALSE)</f>
        <v>24</v>
      </c>
      <c r="E760" s="5" t="s">
        <v>2497</v>
      </c>
      <c r="F760" s="14">
        <f>VLOOKUP(A760,Μητρώο!$A$2:$C$1187,3)</f>
        <v>10</v>
      </c>
      <c r="G760" s="26">
        <v>24.24</v>
      </c>
      <c r="H760" s="26">
        <v>1.63</v>
      </c>
      <c r="I760" s="23">
        <v>22.61</v>
      </c>
      <c r="J760" s="14"/>
      <c r="K760" s="14" t="s">
        <v>2369</v>
      </c>
      <c r="L760" s="14" t="s">
        <v>11</v>
      </c>
    </row>
    <row r="761" spans="1:12" ht="13.2" x14ac:dyDescent="0.25">
      <c r="A761" s="7" t="s">
        <v>403</v>
      </c>
      <c r="B761" s="14" t="s">
        <v>1551</v>
      </c>
      <c r="C761" s="22">
        <f>VLOOKUP(A761,Μητρώο!$A$2:$E$1187,5,FALSE)</f>
        <v>45751</v>
      </c>
      <c r="D761" s="14">
        <f>VLOOKUP(A761,Ποσότητα!$A$2:$J$1184,6,FALSE)</f>
        <v>30</v>
      </c>
      <c r="E761" s="5" t="s">
        <v>2497</v>
      </c>
      <c r="F761" s="14">
        <f>VLOOKUP(A761,Μητρώο!$A$2:$C$1187,3)</f>
        <v>10</v>
      </c>
      <c r="G761" s="26">
        <v>111.9</v>
      </c>
      <c r="H761" s="26">
        <v>7.51</v>
      </c>
      <c r="I761" s="23">
        <v>104.39</v>
      </c>
      <c r="J761" s="14"/>
      <c r="K761" s="14" t="s">
        <v>2369</v>
      </c>
      <c r="L761" s="14" t="s">
        <v>11</v>
      </c>
    </row>
    <row r="762" spans="1:12" ht="13.2" x14ac:dyDescent="0.25">
      <c r="A762" s="7" t="s">
        <v>404</v>
      </c>
      <c r="B762" s="14" t="s">
        <v>1552</v>
      </c>
      <c r="C762" s="22">
        <f>VLOOKUP(A762,Μητρώο!$A$2:$E$1187,5,FALSE)</f>
        <v>45751</v>
      </c>
      <c r="D762" s="14">
        <f>VLOOKUP(A762,Ποσότητα!$A$2:$J$1184,6,FALSE)</f>
        <v>12</v>
      </c>
      <c r="E762" s="5" t="s">
        <v>2497</v>
      </c>
      <c r="F762" s="14">
        <f>VLOOKUP(A762,Μητρώο!$A$2:$C$1187,3)</f>
        <v>10</v>
      </c>
      <c r="G762" s="26">
        <v>25.2</v>
      </c>
      <c r="H762" s="26">
        <v>1.69</v>
      </c>
      <c r="I762" s="23">
        <v>23.51</v>
      </c>
      <c r="J762" s="14"/>
      <c r="K762" s="14" t="s">
        <v>2369</v>
      </c>
      <c r="L762" s="14" t="s">
        <v>11</v>
      </c>
    </row>
    <row r="763" spans="1:12" ht="13.2" x14ac:dyDescent="0.25">
      <c r="A763" s="7" t="s">
        <v>405</v>
      </c>
      <c r="B763" s="14" t="s">
        <v>1552</v>
      </c>
      <c r="C763" s="22">
        <f>VLOOKUP(A763,Μητρώο!$A$2:$E$1187,5,FALSE)</f>
        <v>45751</v>
      </c>
      <c r="D763" s="14">
        <f>VLOOKUP(A763,Ποσότητα!$A$2:$J$1184,6,FALSE)</f>
        <v>18</v>
      </c>
      <c r="E763" s="5" t="s">
        <v>2497</v>
      </c>
      <c r="F763" s="14">
        <f>VLOOKUP(A763,Μητρώο!$A$2:$C$1187,3)</f>
        <v>10</v>
      </c>
      <c r="G763" s="26">
        <v>37.799999999999997</v>
      </c>
      <c r="H763" s="26">
        <v>2.54</v>
      </c>
      <c r="I763" s="23">
        <v>35.26</v>
      </c>
      <c r="J763" s="14"/>
      <c r="K763" s="14" t="s">
        <v>2369</v>
      </c>
      <c r="L763" s="14" t="s">
        <v>11</v>
      </c>
    </row>
    <row r="764" spans="1:12" ht="13.2" x14ac:dyDescent="0.25">
      <c r="A764" s="7" t="s">
        <v>406</v>
      </c>
      <c r="B764" s="14" t="s">
        <v>1553</v>
      </c>
      <c r="C764" s="22">
        <f>VLOOKUP(A764,Μητρώο!$A$2:$E$1187,5,FALSE)</f>
        <v>45751</v>
      </c>
      <c r="D764" s="14">
        <f>VLOOKUP(A764,Ποσότητα!$A$2:$J$1184,6,FALSE)</f>
        <v>12</v>
      </c>
      <c r="E764" s="5" t="s">
        <v>2497</v>
      </c>
      <c r="F764" s="14">
        <f>VLOOKUP(A764,Μητρώο!$A$2:$C$1187,3)</f>
        <v>10</v>
      </c>
      <c r="G764" s="26">
        <v>18.96</v>
      </c>
      <c r="H764" s="26">
        <v>1.27</v>
      </c>
      <c r="I764" s="23">
        <v>17.690000000000001</v>
      </c>
      <c r="J764" s="14"/>
      <c r="K764" s="14" t="s">
        <v>2369</v>
      </c>
      <c r="L764" s="14" t="s">
        <v>11</v>
      </c>
    </row>
    <row r="765" spans="1:12" ht="13.2" x14ac:dyDescent="0.25">
      <c r="A765" s="7" t="s">
        <v>407</v>
      </c>
      <c r="B765" s="14" t="s">
        <v>1554</v>
      </c>
      <c r="C765" s="22">
        <f>VLOOKUP(A765,Μητρώο!$A$2:$E$1187,5,FALSE)</f>
        <v>45751</v>
      </c>
      <c r="D765" s="14">
        <f>VLOOKUP(A765,Ποσότητα!$A$2:$J$1184,6,FALSE)</f>
        <v>16</v>
      </c>
      <c r="E765" s="5" t="s">
        <v>2497</v>
      </c>
      <c r="F765" s="14">
        <f>VLOOKUP(A765,Μητρώο!$A$2:$C$1187,3)</f>
        <v>10</v>
      </c>
      <c r="G765" s="26">
        <v>21.6</v>
      </c>
      <c r="H765" s="26">
        <v>1.45</v>
      </c>
      <c r="I765" s="23">
        <v>20.149999999999999</v>
      </c>
      <c r="J765" s="14"/>
      <c r="K765" s="14" t="s">
        <v>2369</v>
      </c>
      <c r="L765" s="14" t="s">
        <v>11</v>
      </c>
    </row>
    <row r="766" spans="1:12" ht="13.2" x14ac:dyDescent="0.25">
      <c r="A766" s="7" t="s">
        <v>408</v>
      </c>
      <c r="B766" s="14" t="s">
        <v>1555</v>
      </c>
      <c r="C766" s="22">
        <f>VLOOKUP(A766,Μητρώο!$A$2:$E$1187,5,FALSE)</f>
        <v>45751</v>
      </c>
      <c r="D766" s="14">
        <f>VLOOKUP(A766,Ποσότητα!$A$2:$J$1184,6,FALSE)</f>
        <v>16</v>
      </c>
      <c r="E766" s="5" t="s">
        <v>2497</v>
      </c>
      <c r="F766" s="14">
        <f>VLOOKUP(A766,Μητρώο!$A$2:$C$1187,3)</f>
        <v>10</v>
      </c>
      <c r="G766" s="26">
        <v>15.84</v>
      </c>
      <c r="H766" s="26">
        <v>1.06</v>
      </c>
      <c r="I766" s="23">
        <v>14.78</v>
      </c>
      <c r="J766" s="14"/>
      <c r="K766" s="14" t="s">
        <v>2369</v>
      </c>
      <c r="L766" s="14" t="s">
        <v>11</v>
      </c>
    </row>
    <row r="767" spans="1:12" ht="13.2" x14ac:dyDescent="0.25">
      <c r="A767" s="7" t="s">
        <v>409</v>
      </c>
      <c r="B767" s="14" t="s">
        <v>1556</v>
      </c>
      <c r="C767" s="22">
        <f>VLOOKUP(A767,Μητρώο!$A$2:$E$1187,5,FALSE)</f>
        <v>45751</v>
      </c>
      <c r="D767" s="14">
        <f>VLOOKUP(A767,Ποσότητα!$A$2:$J$1184,6,FALSE)</f>
        <v>18</v>
      </c>
      <c r="E767" s="5" t="s">
        <v>2497</v>
      </c>
      <c r="F767" s="14">
        <f>VLOOKUP(A767,Μητρώο!$A$2:$C$1187,3)</f>
        <v>10</v>
      </c>
      <c r="G767" s="26">
        <v>16.38</v>
      </c>
      <c r="H767" s="26">
        <v>1.1000000000000001</v>
      </c>
      <c r="I767" s="23">
        <v>15.28</v>
      </c>
      <c r="J767" s="14"/>
      <c r="K767" s="14" t="s">
        <v>2369</v>
      </c>
      <c r="L767" s="14" t="s">
        <v>11</v>
      </c>
    </row>
    <row r="768" spans="1:12" ht="13.2" x14ac:dyDescent="0.25">
      <c r="A768" s="7" t="s">
        <v>410</v>
      </c>
      <c r="B768" s="14" t="s">
        <v>1557</v>
      </c>
      <c r="C768" s="22">
        <f>VLOOKUP(A768,Μητρώο!$A$2:$E$1187,5,FALSE)</f>
        <v>45751</v>
      </c>
      <c r="D768" s="14">
        <f>VLOOKUP(A768,Ποσότητα!$A$2:$J$1184,6,FALSE)</f>
        <v>12</v>
      </c>
      <c r="E768" s="5" t="s">
        <v>2497</v>
      </c>
      <c r="F768" s="14">
        <f>VLOOKUP(A768,Μητρώο!$A$2:$C$1187,3)</f>
        <v>10</v>
      </c>
      <c r="G768" s="26">
        <v>399.6</v>
      </c>
      <c r="H768" s="26">
        <v>26.82</v>
      </c>
      <c r="I768" s="23">
        <v>372.78</v>
      </c>
      <c r="J768" s="14"/>
      <c r="K768" s="14" t="s">
        <v>2369</v>
      </c>
      <c r="L768" s="14" t="s">
        <v>11</v>
      </c>
    </row>
    <row r="769" spans="1:12" ht="13.2" x14ac:dyDescent="0.25">
      <c r="A769" s="7" t="s">
        <v>411</v>
      </c>
      <c r="B769" s="14" t="s">
        <v>1558</v>
      </c>
      <c r="C769" s="22">
        <f>VLOOKUP(A769,Μητρώο!$A$2:$E$1187,5,FALSE)</f>
        <v>45751</v>
      </c>
      <c r="D769" s="14">
        <f>VLOOKUP(A769,Ποσότητα!$A$2:$J$1184,6,FALSE)</f>
        <v>6</v>
      </c>
      <c r="E769" s="5" t="s">
        <v>2497</v>
      </c>
      <c r="F769" s="14">
        <f>VLOOKUP(A769,Μητρώο!$A$2:$C$1187,3)</f>
        <v>10</v>
      </c>
      <c r="G769" s="26">
        <v>33.6</v>
      </c>
      <c r="H769" s="26">
        <v>2.2599999999999998</v>
      </c>
      <c r="I769" s="23">
        <v>31.34</v>
      </c>
      <c r="J769" s="14"/>
      <c r="K769" s="14" t="s">
        <v>2369</v>
      </c>
      <c r="L769" s="14" t="s">
        <v>11</v>
      </c>
    </row>
    <row r="770" spans="1:12" ht="13.2" x14ac:dyDescent="0.25">
      <c r="A770" s="7" t="s">
        <v>412</v>
      </c>
      <c r="B770" s="14" t="s">
        <v>1559</v>
      </c>
      <c r="C770" s="22">
        <f>VLOOKUP(A770,Μητρώο!$A$2:$E$1187,5,FALSE)</f>
        <v>45751</v>
      </c>
      <c r="D770" s="14">
        <f>VLOOKUP(A770,Ποσότητα!$A$2:$J$1184,6,FALSE)</f>
        <v>4</v>
      </c>
      <c r="E770" s="5" t="s">
        <v>2497</v>
      </c>
      <c r="F770" s="14">
        <f>VLOOKUP(A770,Μητρώο!$A$2:$C$1187,3)</f>
        <v>10</v>
      </c>
      <c r="G770" s="26">
        <v>29.8</v>
      </c>
      <c r="H770" s="26">
        <v>2</v>
      </c>
      <c r="I770" s="23">
        <v>27.8</v>
      </c>
      <c r="J770" s="14"/>
      <c r="K770" s="14" t="s">
        <v>2369</v>
      </c>
      <c r="L770" s="14" t="s">
        <v>11</v>
      </c>
    </row>
    <row r="771" spans="1:12" ht="13.2" x14ac:dyDescent="0.25">
      <c r="A771" s="7" t="s">
        <v>413</v>
      </c>
      <c r="B771" s="14" t="s">
        <v>1560</v>
      </c>
      <c r="C771" s="22">
        <f>VLOOKUP(A771,Μητρώο!$A$2:$E$1187,5,FALSE)</f>
        <v>45751</v>
      </c>
      <c r="D771" s="14">
        <f>VLOOKUP(A771,Ποσότητα!$A$2:$J$1184,6,FALSE)</f>
        <v>5</v>
      </c>
      <c r="E771" s="5" t="s">
        <v>2497</v>
      </c>
      <c r="F771" s="14">
        <f>VLOOKUP(A771,Μητρώο!$A$2:$C$1187,3)</f>
        <v>10</v>
      </c>
      <c r="G771" s="26">
        <v>53.7</v>
      </c>
      <c r="H771" s="26">
        <v>3.6</v>
      </c>
      <c r="I771" s="23">
        <v>50.1</v>
      </c>
      <c r="J771" s="14"/>
      <c r="K771" s="14" t="s">
        <v>2369</v>
      </c>
      <c r="L771" s="14" t="s">
        <v>11</v>
      </c>
    </row>
    <row r="772" spans="1:12" ht="13.2" x14ac:dyDescent="0.25">
      <c r="A772" s="7" t="s">
        <v>414</v>
      </c>
      <c r="B772" s="14" t="s">
        <v>1561</v>
      </c>
      <c r="C772" s="22">
        <f>VLOOKUP(A772,Μητρώο!$A$2:$E$1187,5,FALSE)</f>
        <v>45751</v>
      </c>
      <c r="D772" s="14">
        <f>VLOOKUP(A772,Ποσότητα!$A$2:$J$1184,6,FALSE)</f>
        <v>3</v>
      </c>
      <c r="E772" s="5" t="s">
        <v>2497</v>
      </c>
      <c r="F772" s="14">
        <f>VLOOKUP(A772,Μητρώο!$A$2:$C$1187,3)</f>
        <v>10</v>
      </c>
      <c r="G772" s="26">
        <v>49.29</v>
      </c>
      <c r="H772" s="26">
        <v>3.31</v>
      </c>
      <c r="I772" s="23">
        <v>45.98</v>
      </c>
      <c r="J772" s="14"/>
      <c r="K772" s="14" t="s">
        <v>2369</v>
      </c>
      <c r="L772" s="14" t="s">
        <v>11</v>
      </c>
    </row>
    <row r="773" spans="1:12" ht="13.2" x14ac:dyDescent="0.25">
      <c r="A773" s="7" t="s">
        <v>415</v>
      </c>
      <c r="B773" s="14" t="s">
        <v>1562</v>
      </c>
      <c r="C773" s="22">
        <f>VLOOKUP(A773,Μητρώο!$A$2:$E$1187,5,FALSE)</f>
        <v>45751</v>
      </c>
      <c r="D773" s="14">
        <f>VLOOKUP(A773,Ποσότητα!$A$2:$J$1184,6,FALSE)</f>
        <v>2</v>
      </c>
      <c r="E773" s="5" t="s">
        <v>2497</v>
      </c>
      <c r="F773" s="14">
        <f>VLOOKUP(A773,Μητρώο!$A$2:$C$1187,3)</f>
        <v>10</v>
      </c>
      <c r="G773" s="26">
        <v>38.56</v>
      </c>
      <c r="H773" s="26">
        <v>2.59</v>
      </c>
      <c r="I773" s="23">
        <v>35.97</v>
      </c>
      <c r="J773" s="14"/>
      <c r="K773" s="14" t="s">
        <v>2369</v>
      </c>
      <c r="L773" s="14" t="s">
        <v>11</v>
      </c>
    </row>
    <row r="774" spans="1:12" ht="13.2" x14ac:dyDescent="0.25">
      <c r="A774" s="7" t="s">
        <v>416</v>
      </c>
      <c r="B774" s="14" t="s">
        <v>1563</v>
      </c>
      <c r="C774" s="22">
        <f>VLOOKUP(A774,Μητρώο!$A$2:$E$1187,5,FALSE)</f>
        <v>45751</v>
      </c>
      <c r="D774" s="14">
        <f>VLOOKUP(A774,Ποσότητα!$A$2:$J$1184,6,FALSE)</f>
        <v>2</v>
      </c>
      <c r="E774" s="5" t="s">
        <v>2497</v>
      </c>
      <c r="F774" s="14">
        <f>VLOOKUP(A774,Μητρώο!$A$2:$C$1187,3)</f>
        <v>10</v>
      </c>
      <c r="G774" s="26">
        <v>39.840000000000003</v>
      </c>
      <c r="H774" s="26">
        <v>2.67</v>
      </c>
      <c r="I774" s="23">
        <v>37.17</v>
      </c>
      <c r="J774" s="14"/>
      <c r="K774" s="14" t="s">
        <v>2369</v>
      </c>
      <c r="L774" s="14" t="s">
        <v>11</v>
      </c>
    </row>
    <row r="775" spans="1:12" ht="13.2" x14ac:dyDescent="0.25">
      <c r="A775" s="7" t="s">
        <v>417</v>
      </c>
      <c r="B775" s="14" t="s">
        <v>1564</v>
      </c>
      <c r="C775" s="22">
        <f>VLOOKUP(A775,Μητρώο!$A$2:$E$1187,5,FALSE)</f>
        <v>45751</v>
      </c>
      <c r="D775" s="14">
        <f>VLOOKUP(A775,Ποσότητα!$A$2:$J$1184,6,FALSE)</f>
        <v>1</v>
      </c>
      <c r="E775" s="5" t="s">
        <v>2497</v>
      </c>
      <c r="F775" s="14">
        <f>VLOOKUP(A775,Μητρώο!$A$2:$C$1187,3)</f>
        <v>10</v>
      </c>
      <c r="G775" s="26">
        <v>25.5</v>
      </c>
      <c r="H775" s="26">
        <v>1.71</v>
      </c>
      <c r="I775" s="23">
        <v>23.79</v>
      </c>
      <c r="J775" s="14"/>
      <c r="K775" s="14" t="s">
        <v>2369</v>
      </c>
      <c r="L775" s="14" t="s">
        <v>11</v>
      </c>
    </row>
    <row r="776" spans="1:12" ht="13.2" x14ac:dyDescent="0.25">
      <c r="A776" s="7" t="s">
        <v>418</v>
      </c>
      <c r="B776" s="14" t="s">
        <v>1565</v>
      </c>
      <c r="C776" s="22">
        <f>VLOOKUP(A776,Μητρώο!$A$2:$E$1187,5,FALSE)</f>
        <v>45751</v>
      </c>
      <c r="D776" s="14">
        <f>VLOOKUP(A776,Ποσότητα!$A$2:$J$1184,6,FALSE)</f>
        <v>2</v>
      </c>
      <c r="E776" s="5" t="s">
        <v>2497</v>
      </c>
      <c r="F776" s="14">
        <f>VLOOKUP(A776,Μητρώο!$A$2:$C$1187,3)</f>
        <v>10</v>
      </c>
      <c r="G776" s="26">
        <v>44.24</v>
      </c>
      <c r="H776" s="26">
        <v>2.97</v>
      </c>
      <c r="I776" s="23">
        <v>41.27</v>
      </c>
      <c r="J776" s="14"/>
      <c r="K776" s="14" t="s">
        <v>2369</v>
      </c>
      <c r="L776" s="14" t="s">
        <v>11</v>
      </c>
    </row>
    <row r="777" spans="1:12" ht="13.2" x14ac:dyDescent="0.25">
      <c r="A777" s="7" t="s">
        <v>419</v>
      </c>
      <c r="B777" s="14" t="s">
        <v>1566</v>
      </c>
      <c r="C777" s="22">
        <f>VLOOKUP(A777,Μητρώο!$A$2:$E$1187,5,FALSE)</f>
        <v>45751</v>
      </c>
      <c r="D777" s="14">
        <f>VLOOKUP(A777,Ποσότητα!$A$2:$J$1184,6,FALSE)</f>
        <v>2</v>
      </c>
      <c r="E777" s="5" t="s">
        <v>2497</v>
      </c>
      <c r="F777" s="14">
        <f>VLOOKUP(A777,Μητρώο!$A$2:$C$1187,3)</f>
        <v>10</v>
      </c>
      <c r="G777" s="26">
        <v>58.86</v>
      </c>
      <c r="H777" s="26">
        <v>3.95</v>
      </c>
      <c r="I777" s="23">
        <v>54.91</v>
      </c>
      <c r="J777" s="14"/>
      <c r="K777" s="14" t="s">
        <v>2369</v>
      </c>
      <c r="L777" s="14" t="s">
        <v>11</v>
      </c>
    </row>
    <row r="778" spans="1:12" ht="13.2" x14ac:dyDescent="0.25">
      <c r="A778" s="7" t="s">
        <v>420</v>
      </c>
      <c r="B778" s="14" t="s">
        <v>1567</v>
      </c>
      <c r="C778" s="22">
        <f>VLOOKUP(A778,Μητρώο!$A$2:$E$1187,5,FALSE)</f>
        <v>45751</v>
      </c>
      <c r="D778" s="14">
        <f>VLOOKUP(A778,Ποσότητα!$A$2:$J$1184,6,FALSE)</f>
        <v>2</v>
      </c>
      <c r="E778" s="5" t="s">
        <v>2497</v>
      </c>
      <c r="F778" s="14">
        <f>VLOOKUP(A778,Μητρώο!$A$2:$C$1187,3)</f>
        <v>10</v>
      </c>
      <c r="G778" s="26">
        <v>43.54</v>
      </c>
      <c r="H778" s="26">
        <v>2.92</v>
      </c>
      <c r="I778" s="23">
        <v>40.619999999999997</v>
      </c>
      <c r="J778" s="14"/>
      <c r="K778" s="14" t="s">
        <v>2369</v>
      </c>
      <c r="L778" s="14" t="s">
        <v>11</v>
      </c>
    </row>
    <row r="779" spans="1:12" ht="13.2" x14ac:dyDescent="0.25">
      <c r="A779" s="7" t="s">
        <v>421</v>
      </c>
      <c r="B779" s="14" t="s">
        <v>1568</v>
      </c>
      <c r="C779" s="22">
        <f>VLOOKUP(A779,Μητρώο!$A$2:$E$1187,5,FALSE)</f>
        <v>45751</v>
      </c>
      <c r="D779" s="14">
        <f>VLOOKUP(A779,Ποσότητα!$A$2:$J$1184,6,FALSE)</f>
        <v>1</v>
      </c>
      <c r="E779" s="5" t="s">
        <v>2497</v>
      </c>
      <c r="F779" s="14">
        <f>VLOOKUP(A779,Μητρώο!$A$2:$C$1187,3)</f>
        <v>10</v>
      </c>
      <c r="G779" s="26">
        <v>24.55</v>
      </c>
      <c r="H779" s="26">
        <v>1.65</v>
      </c>
      <c r="I779" s="23">
        <v>22.9</v>
      </c>
      <c r="J779" s="14"/>
      <c r="K779" s="14" t="s">
        <v>2369</v>
      </c>
      <c r="L779" s="14" t="s">
        <v>11</v>
      </c>
    </row>
    <row r="780" spans="1:12" ht="13.2" x14ac:dyDescent="0.25">
      <c r="A780" s="7" t="s">
        <v>422</v>
      </c>
      <c r="B780" s="14" t="s">
        <v>1569</v>
      </c>
      <c r="C780" s="22">
        <f>VLOOKUP(A780,Μητρώο!$A$2:$E$1187,5,FALSE)</f>
        <v>45751</v>
      </c>
      <c r="D780" s="14">
        <f>VLOOKUP(A780,Ποσότητα!$A$2:$J$1184,6,FALSE)</f>
        <v>1</v>
      </c>
      <c r="E780" s="5" t="s">
        <v>2497</v>
      </c>
      <c r="F780" s="14">
        <f>VLOOKUP(A780,Μητρώο!$A$2:$C$1187,3)</f>
        <v>10</v>
      </c>
      <c r="G780" s="26">
        <v>2.95</v>
      </c>
      <c r="H780" s="26">
        <v>0.2</v>
      </c>
      <c r="I780" s="23">
        <v>2.75</v>
      </c>
      <c r="J780" s="14"/>
      <c r="K780" s="14" t="s">
        <v>2369</v>
      </c>
      <c r="L780" s="14" t="s">
        <v>11</v>
      </c>
    </row>
    <row r="781" spans="1:12" ht="13.2" x14ac:dyDescent="0.25">
      <c r="A781" s="7" t="s">
        <v>423</v>
      </c>
      <c r="B781" s="14" t="s">
        <v>1570</v>
      </c>
      <c r="C781" s="22">
        <f>VLOOKUP(A781,Μητρώο!$A$2:$E$1187,5,FALSE)</f>
        <v>45751</v>
      </c>
      <c r="D781" s="14">
        <f>VLOOKUP(A781,Ποσότητα!$A$2:$J$1184,6,FALSE)</f>
        <v>4</v>
      </c>
      <c r="E781" s="5" t="s">
        <v>2497</v>
      </c>
      <c r="F781" s="14">
        <f>VLOOKUP(A781,Μητρώο!$A$2:$C$1187,3)</f>
        <v>10</v>
      </c>
      <c r="G781" s="26">
        <v>22.12</v>
      </c>
      <c r="H781" s="26">
        <v>1.48</v>
      </c>
      <c r="I781" s="23">
        <v>20.64</v>
      </c>
      <c r="J781" s="14"/>
      <c r="K781" s="14" t="s">
        <v>2369</v>
      </c>
      <c r="L781" s="14" t="s">
        <v>11</v>
      </c>
    </row>
    <row r="782" spans="1:12" ht="13.2" x14ac:dyDescent="0.25">
      <c r="A782" s="7" t="s">
        <v>424</v>
      </c>
      <c r="B782" s="14" t="s">
        <v>1571</v>
      </c>
      <c r="C782" s="22">
        <f>VLOOKUP(A782,Μητρώο!$A$2:$E$1187,5,FALSE)</f>
        <v>45751</v>
      </c>
      <c r="D782" s="14">
        <f>VLOOKUP(A782,Ποσότητα!$A$2:$J$1184,6,FALSE)</f>
        <v>1</v>
      </c>
      <c r="E782" s="5" t="s">
        <v>2497</v>
      </c>
      <c r="F782" s="14">
        <f>VLOOKUP(A782,Μητρώο!$A$2:$C$1187,3)</f>
        <v>10</v>
      </c>
      <c r="G782" s="26">
        <v>7.02</v>
      </c>
      <c r="H782" s="26">
        <v>0.47</v>
      </c>
      <c r="I782" s="23">
        <v>6.55</v>
      </c>
      <c r="J782" s="14"/>
      <c r="K782" s="14" t="s">
        <v>2369</v>
      </c>
      <c r="L782" s="14" t="s">
        <v>11</v>
      </c>
    </row>
    <row r="783" spans="1:12" ht="13.2" x14ac:dyDescent="0.25">
      <c r="A783" s="7" t="s">
        <v>425</v>
      </c>
      <c r="B783" s="14" t="s">
        <v>1572</v>
      </c>
      <c r="C783" s="22">
        <f>VLOOKUP(A783,Μητρώο!$A$2:$E$1187,5,FALSE)</f>
        <v>45751</v>
      </c>
      <c r="D783" s="14">
        <f>VLOOKUP(A783,Ποσότητα!$A$2:$J$1184,6,FALSE)</f>
        <v>2</v>
      </c>
      <c r="E783" s="5" t="s">
        <v>2497</v>
      </c>
      <c r="F783" s="14">
        <f>VLOOKUP(A783,Μητρώο!$A$2:$C$1187,3)</f>
        <v>10</v>
      </c>
      <c r="G783" s="26">
        <v>8.4600000000000009</v>
      </c>
      <c r="H783" s="26">
        <v>0.56999999999999995</v>
      </c>
      <c r="I783" s="23">
        <v>7.89</v>
      </c>
      <c r="J783" s="14"/>
      <c r="K783" s="14" t="s">
        <v>2369</v>
      </c>
      <c r="L783" s="14" t="s">
        <v>11</v>
      </c>
    </row>
    <row r="784" spans="1:12" ht="13.2" x14ac:dyDescent="0.25">
      <c r="A784" s="7" t="s">
        <v>426</v>
      </c>
      <c r="B784" s="14" t="s">
        <v>1573</v>
      </c>
      <c r="C784" s="22">
        <f>VLOOKUP(A784,Μητρώο!$A$2:$E$1187,5,FALSE)</f>
        <v>45751</v>
      </c>
      <c r="D784" s="14">
        <f>VLOOKUP(A784,Ποσότητα!$A$2:$J$1184,6,FALSE)</f>
        <v>2</v>
      </c>
      <c r="E784" s="5" t="s">
        <v>2497</v>
      </c>
      <c r="F784" s="14">
        <f>VLOOKUP(A784,Μητρώο!$A$2:$C$1187,3)</f>
        <v>10</v>
      </c>
      <c r="G784" s="26">
        <v>8.4600000000000009</v>
      </c>
      <c r="H784" s="26">
        <v>0.56999999999999995</v>
      </c>
      <c r="I784" s="23">
        <v>7.89</v>
      </c>
      <c r="J784" s="14"/>
      <c r="K784" s="14" t="s">
        <v>2369</v>
      </c>
      <c r="L784" s="14" t="s">
        <v>11</v>
      </c>
    </row>
    <row r="785" spans="1:12" ht="13.2" x14ac:dyDescent="0.25">
      <c r="A785" s="7" t="s">
        <v>427</v>
      </c>
      <c r="B785" s="14" t="s">
        <v>1574</v>
      </c>
      <c r="C785" s="22">
        <f>VLOOKUP(A785,Μητρώο!$A$2:$E$1187,5,FALSE)</f>
        <v>45751</v>
      </c>
      <c r="D785" s="14">
        <f>VLOOKUP(A785,Ποσότητα!$A$2:$J$1184,6,FALSE)</f>
        <v>2</v>
      </c>
      <c r="E785" s="5" t="s">
        <v>2497</v>
      </c>
      <c r="F785" s="14">
        <f>VLOOKUP(A785,Μητρώο!$A$2:$C$1187,3)</f>
        <v>10</v>
      </c>
      <c r="G785" s="26">
        <v>39.479999999999997</v>
      </c>
      <c r="H785" s="26">
        <v>2.65</v>
      </c>
      <c r="I785" s="23">
        <v>36.83</v>
      </c>
      <c r="J785" s="14"/>
      <c r="K785" s="14" t="s">
        <v>2369</v>
      </c>
      <c r="L785" s="14" t="s">
        <v>11</v>
      </c>
    </row>
    <row r="786" spans="1:12" ht="13.2" x14ac:dyDescent="0.25">
      <c r="A786" s="7" t="s">
        <v>428</v>
      </c>
      <c r="B786" s="14" t="s">
        <v>1575</v>
      </c>
      <c r="C786" s="22">
        <f>VLOOKUP(A786,Μητρώο!$A$2:$E$1187,5,FALSE)</f>
        <v>45751</v>
      </c>
      <c r="D786" s="14">
        <f>VLOOKUP(A786,Ποσότητα!$A$2:$J$1184,6,FALSE)</f>
        <v>1</v>
      </c>
      <c r="E786" s="5" t="s">
        <v>2497</v>
      </c>
      <c r="F786" s="14">
        <f>VLOOKUP(A786,Μητρώο!$A$2:$C$1187,3)</f>
        <v>10</v>
      </c>
      <c r="G786" s="26">
        <v>24.03</v>
      </c>
      <c r="H786" s="26">
        <v>1.61</v>
      </c>
      <c r="I786" s="23">
        <v>22.42</v>
      </c>
      <c r="J786" s="14"/>
      <c r="K786" s="14" t="s">
        <v>2369</v>
      </c>
      <c r="L786" s="14" t="s">
        <v>11</v>
      </c>
    </row>
    <row r="787" spans="1:12" ht="13.2" x14ac:dyDescent="0.25">
      <c r="A787" s="7" t="s">
        <v>429</v>
      </c>
      <c r="B787" s="14" t="s">
        <v>1576</v>
      </c>
      <c r="C787" s="22">
        <f>VLOOKUP(A787,Μητρώο!$A$2:$E$1187,5,FALSE)</f>
        <v>45751</v>
      </c>
      <c r="D787" s="14">
        <f>VLOOKUP(A787,Ποσότητα!$A$2:$J$1184,6,FALSE)</f>
        <v>10</v>
      </c>
      <c r="E787" s="5" t="s">
        <v>2497</v>
      </c>
      <c r="F787" s="14">
        <f>VLOOKUP(A787,Μητρώο!$A$2:$C$1187,3)</f>
        <v>10</v>
      </c>
      <c r="G787" s="26">
        <v>23.6</v>
      </c>
      <c r="H787" s="26">
        <v>1.58</v>
      </c>
      <c r="I787" s="23">
        <v>22.02</v>
      </c>
      <c r="J787" s="14"/>
      <c r="K787" s="14" t="s">
        <v>2369</v>
      </c>
      <c r="L787" s="14" t="s">
        <v>11</v>
      </c>
    </row>
    <row r="788" spans="1:12" ht="13.2" x14ac:dyDescent="0.25">
      <c r="A788" s="7" t="s">
        <v>430</v>
      </c>
      <c r="B788" s="14" t="s">
        <v>1577</v>
      </c>
      <c r="C788" s="22">
        <f>VLOOKUP(A788,Μητρώο!$A$2:$E$1187,5,FALSE)</f>
        <v>45751</v>
      </c>
      <c r="D788" s="14">
        <f>VLOOKUP(A788,Ποσότητα!$A$2:$J$1184,6,FALSE)</f>
        <v>10</v>
      </c>
      <c r="E788" s="5" t="s">
        <v>2497</v>
      </c>
      <c r="F788" s="14">
        <f>VLOOKUP(A788,Μητρώο!$A$2:$C$1187,3)</f>
        <v>10</v>
      </c>
      <c r="G788" s="26">
        <v>13.9</v>
      </c>
      <c r="H788" s="26">
        <v>0.93</v>
      </c>
      <c r="I788" s="23">
        <v>12.97</v>
      </c>
      <c r="J788" s="14"/>
      <c r="K788" s="14" t="s">
        <v>2369</v>
      </c>
      <c r="L788" s="14" t="s">
        <v>11</v>
      </c>
    </row>
    <row r="789" spans="1:12" ht="13.2" x14ac:dyDescent="0.25">
      <c r="A789" s="7" t="s">
        <v>431</v>
      </c>
      <c r="B789" s="14" t="s">
        <v>1578</v>
      </c>
      <c r="C789" s="22">
        <f>VLOOKUP(A789,Μητρώο!$A$2:$E$1187,5,FALSE)</f>
        <v>45751</v>
      </c>
      <c r="D789" s="14">
        <f>VLOOKUP(A789,Ποσότητα!$A$2:$J$1184,6,FALSE)</f>
        <v>4</v>
      </c>
      <c r="E789" s="5" t="s">
        <v>2497</v>
      </c>
      <c r="F789" s="14">
        <f>VLOOKUP(A789,Μητρώο!$A$2:$C$1187,3)</f>
        <v>10</v>
      </c>
      <c r="G789" s="26">
        <v>24.4</v>
      </c>
      <c r="H789" s="26">
        <v>1.64</v>
      </c>
      <c r="I789" s="23">
        <v>22.76</v>
      </c>
      <c r="J789" s="14"/>
      <c r="K789" s="14" t="s">
        <v>2369</v>
      </c>
      <c r="L789" s="14" t="s">
        <v>11</v>
      </c>
    </row>
    <row r="790" spans="1:12" ht="13.2" x14ac:dyDescent="0.25">
      <c r="A790" s="7" t="s">
        <v>432</v>
      </c>
      <c r="B790" s="14" t="s">
        <v>1579</v>
      </c>
      <c r="C790" s="22">
        <f>VLOOKUP(A790,Μητρώο!$A$2:$E$1187,5,FALSE)</f>
        <v>45751</v>
      </c>
      <c r="D790" s="14">
        <f>VLOOKUP(A790,Ποσότητα!$A$2:$J$1184,6,FALSE)</f>
        <v>1</v>
      </c>
      <c r="E790" s="5" t="s">
        <v>2497</v>
      </c>
      <c r="F790" s="14">
        <f>VLOOKUP(A790,Μητρώο!$A$2:$C$1187,3)</f>
        <v>10</v>
      </c>
      <c r="G790" s="26">
        <v>9.9499999999999993</v>
      </c>
      <c r="H790" s="26">
        <v>0.67</v>
      </c>
      <c r="I790" s="23">
        <v>9.2799999999999994</v>
      </c>
      <c r="J790" s="14"/>
      <c r="K790" s="14" t="s">
        <v>2369</v>
      </c>
      <c r="L790" s="14" t="s">
        <v>11</v>
      </c>
    </row>
    <row r="791" spans="1:12" ht="13.2" x14ac:dyDescent="0.25">
      <c r="A791" s="7" t="s">
        <v>433</v>
      </c>
      <c r="B791" s="14" t="s">
        <v>1580</v>
      </c>
      <c r="C791" s="22">
        <f>VLOOKUP(A791,Μητρώο!$A$2:$E$1187,5,FALSE)</f>
        <v>45751</v>
      </c>
      <c r="D791" s="14">
        <f>VLOOKUP(A791,Ποσότητα!$A$2:$J$1184,6,FALSE)</f>
        <v>4</v>
      </c>
      <c r="E791" s="5" t="s">
        <v>2497</v>
      </c>
      <c r="F791" s="14">
        <f>VLOOKUP(A791,Μητρώο!$A$2:$C$1187,3)</f>
        <v>10</v>
      </c>
      <c r="G791" s="26">
        <v>16.48</v>
      </c>
      <c r="H791" s="26">
        <v>1.1100000000000001</v>
      </c>
      <c r="I791" s="23">
        <v>15.37</v>
      </c>
      <c r="J791" s="14"/>
      <c r="K791" s="14" t="s">
        <v>2369</v>
      </c>
      <c r="L791" s="14" t="s">
        <v>11</v>
      </c>
    </row>
    <row r="792" spans="1:12" ht="13.2" x14ac:dyDescent="0.25">
      <c r="A792" s="7" t="s">
        <v>434</v>
      </c>
      <c r="B792" s="14" t="s">
        <v>1581</v>
      </c>
      <c r="C792" s="22">
        <f>VLOOKUP(A792,Μητρώο!$A$2:$E$1187,5,FALSE)</f>
        <v>45751</v>
      </c>
      <c r="D792" s="14">
        <f>VLOOKUP(A792,Ποσότητα!$A$2:$J$1184,6,FALSE)</f>
        <v>1</v>
      </c>
      <c r="E792" s="5" t="s">
        <v>2497</v>
      </c>
      <c r="F792" s="14">
        <f>VLOOKUP(A792,Μητρώο!$A$2:$C$1187,3)</f>
        <v>10</v>
      </c>
      <c r="G792" s="26">
        <v>5.81</v>
      </c>
      <c r="H792" s="26">
        <v>0.39</v>
      </c>
      <c r="I792" s="23">
        <v>5.42</v>
      </c>
      <c r="J792" s="14"/>
      <c r="K792" s="14" t="s">
        <v>2369</v>
      </c>
      <c r="L792" s="14" t="s">
        <v>11</v>
      </c>
    </row>
    <row r="793" spans="1:12" ht="13.2" x14ac:dyDescent="0.25">
      <c r="A793" s="7" t="s">
        <v>435</v>
      </c>
      <c r="B793" s="14" t="s">
        <v>1582</v>
      </c>
      <c r="C793" s="22">
        <f>VLOOKUP(A793,Μητρώο!$A$2:$E$1187,5,FALSE)</f>
        <v>45751</v>
      </c>
      <c r="D793" s="14">
        <f>VLOOKUP(A793,Ποσότητα!$A$2:$J$1184,6,FALSE)</f>
        <v>1</v>
      </c>
      <c r="E793" s="5" t="s">
        <v>2497</v>
      </c>
      <c r="F793" s="14">
        <f>VLOOKUP(A793,Μητρώο!$A$2:$C$1187,3)</f>
        <v>10</v>
      </c>
      <c r="G793" s="26">
        <v>17.88</v>
      </c>
      <c r="H793" s="26">
        <v>1.2</v>
      </c>
      <c r="I793" s="23">
        <v>16.68</v>
      </c>
      <c r="J793" s="14"/>
      <c r="K793" s="14" t="s">
        <v>2369</v>
      </c>
      <c r="L793" s="14" t="s">
        <v>11</v>
      </c>
    </row>
    <row r="794" spans="1:12" ht="13.2" x14ac:dyDescent="0.25">
      <c r="A794" s="7" t="s">
        <v>436</v>
      </c>
      <c r="B794" s="14" t="s">
        <v>1583</v>
      </c>
      <c r="C794" s="22">
        <f>VLOOKUP(A794,Μητρώο!$A$2:$E$1187,5,FALSE)</f>
        <v>45751</v>
      </c>
      <c r="D794" s="14">
        <f>VLOOKUP(A794,Ποσότητα!$A$2:$J$1184,6,FALSE)</f>
        <v>6</v>
      </c>
      <c r="E794" s="5" t="s">
        <v>2497</v>
      </c>
      <c r="F794" s="14">
        <f>VLOOKUP(A794,Μητρώο!$A$2:$C$1187,3)</f>
        <v>10</v>
      </c>
      <c r="G794" s="26">
        <v>87.54</v>
      </c>
      <c r="H794" s="26">
        <v>5.88</v>
      </c>
      <c r="I794" s="23">
        <v>81.66</v>
      </c>
      <c r="J794" s="14"/>
      <c r="K794" s="14" t="s">
        <v>2369</v>
      </c>
      <c r="L794" s="14" t="s">
        <v>11</v>
      </c>
    </row>
    <row r="795" spans="1:12" ht="13.2" x14ac:dyDescent="0.25">
      <c r="A795" s="7" t="s">
        <v>437</v>
      </c>
      <c r="B795" s="14" t="s">
        <v>1584</v>
      </c>
      <c r="C795" s="22">
        <f>VLOOKUP(A795,Μητρώο!$A$2:$E$1187,5,FALSE)</f>
        <v>45751</v>
      </c>
      <c r="D795" s="14">
        <f>VLOOKUP(A795,Ποσότητα!$A$2:$J$1184,6,FALSE)</f>
        <v>2</v>
      </c>
      <c r="E795" s="5" t="s">
        <v>2497</v>
      </c>
      <c r="F795" s="14">
        <f>VLOOKUP(A795,Μητρώο!$A$2:$C$1187,3)</f>
        <v>10</v>
      </c>
      <c r="G795" s="26">
        <v>35.6</v>
      </c>
      <c r="H795" s="26">
        <v>2.39</v>
      </c>
      <c r="I795" s="23">
        <v>33.21</v>
      </c>
      <c r="J795" s="14"/>
      <c r="K795" s="14" t="s">
        <v>2369</v>
      </c>
      <c r="L795" s="14" t="s">
        <v>11</v>
      </c>
    </row>
    <row r="796" spans="1:12" ht="13.2" x14ac:dyDescent="0.25">
      <c r="A796" s="7" t="s">
        <v>438</v>
      </c>
      <c r="B796" s="14" t="s">
        <v>1585</v>
      </c>
      <c r="C796" s="22">
        <f>VLOOKUP(A796,Μητρώο!$A$2:$E$1187,5,FALSE)</f>
        <v>45751</v>
      </c>
      <c r="D796" s="14">
        <f>VLOOKUP(A796,Ποσότητα!$A$2:$J$1184,6,FALSE)</f>
        <v>2</v>
      </c>
      <c r="E796" s="5" t="s">
        <v>2497</v>
      </c>
      <c r="F796" s="14">
        <f>VLOOKUP(A796,Μητρώο!$A$2:$C$1187,3)</f>
        <v>10</v>
      </c>
      <c r="G796" s="26">
        <v>56.5</v>
      </c>
      <c r="H796" s="26">
        <v>3.79</v>
      </c>
      <c r="I796" s="23">
        <v>52.71</v>
      </c>
      <c r="J796" s="14"/>
      <c r="K796" s="14" t="s">
        <v>2369</v>
      </c>
      <c r="L796" s="14" t="s">
        <v>11</v>
      </c>
    </row>
    <row r="797" spans="1:12" ht="13.2" x14ac:dyDescent="0.25">
      <c r="A797" s="7" t="s">
        <v>439</v>
      </c>
      <c r="B797" s="14" t="s">
        <v>1586</v>
      </c>
      <c r="C797" s="22">
        <f>VLOOKUP(A797,Μητρώο!$A$2:$E$1187,5,FALSE)</f>
        <v>45751</v>
      </c>
      <c r="D797" s="14">
        <f>VLOOKUP(A797,Ποσότητα!$A$2:$J$1184,6,FALSE)</f>
        <v>5</v>
      </c>
      <c r="E797" s="5" t="s">
        <v>2497</v>
      </c>
      <c r="F797" s="14">
        <f>VLOOKUP(A797,Μητρώο!$A$2:$C$1187,3)</f>
        <v>10</v>
      </c>
      <c r="G797" s="26">
        <v>51.85</v>
      </c>
      <c r="H797" s="26">
        <v>3.48</v>
      </c>
      <c r="I797" s="23">
        <v>48.37</v>
      </c>
      <c r="J797" s="14"/>
      <c r="K797" s="14" t="s">
        <v>2369</v>
      </c>
      <c r="L797" s="14" t="s">
        <v>11</v>
      </c>
    </row>
    <row r="798" spans="1:12" ht="13.2" x14ac:dyDescent="0.25">
      <c r="A798" s="7" t="s">
        <v>440</v>
      </c>
      <c r="B798" s="14" t="s">
        <v>1587</v>
      </c>
      <c r="C798" s="22">
        <f>VLOOKUP(A798,Μητρώο!$A$2:$E$1187,5,FALSE)</f>
        <v>45751</v>
      </c>
      <c r="D798" s="14">
        <f>VLOOKUP(A798,Ποσότητα!$A$2:$J$1184,6,FALSE)</f>
        <v>6</v>
      </c>
      <c r="E798" s="5" t="s">
        <v>2497</v>
      </c>
      <c r="F798" s="14">
        <f>VLOOKUP(A798,Μητρώο!$A$2:$C$1187,3)</f>
        <v>10</v>
      </c>
      <c r="G798" s="26">
        <v>14.34</v>
      </c>
      <c r="H798" s="26">
        <v>0.96</v>
      </c>
      <c r="I798" s="23">
        <v>13.38</v>
      </c>
      <c r="J798" s="14"/>
      <c r="K798" s="14" t="s">
        <v>2369</v>
      </c>
      <c r="L798" s="14" t="s">
        <v>11</v>
      </c>
    </row>
    <row r="799" spans="1:12" ht="13.2" x14ac:dyDescent="0.25">
      <c r="A799" s="7" t="s">
        <v>441</v>
      </c>
      <c r="B799" s="14" t="s">
        <v>1588</v>
      </c>
      <c r="C799" s="22">
        <f>VLOOKUP(A799,Μητρώο!$A$2:$E$1187,5,FALSE)</f>
        <v>45751</v>
      </c>
      <c r="D799" s="14">
        <f>VLOOKUP(A799,Ποσότητα!$A$2:$J$1184,6,FALSE)</f>
        <v>6</v>
      </c>
      <c r="E799" s="5" t="s">
        <v>2497</v>
      </c>
      <c r="F799" s="14">
        <f>VLOOKUP(A799,Μητρώο!$A$2:$C$1187,3)</f>
        <v>10</v>
      </c>
      <c r="G799" s="26">
        <v>60.42</v>
      </c>
      <c r="H799" s="26">
        <v>4.0599999999999996</v>
      </c>
      <c r="I799" s="23">
        <v>56.36</v>
      </c>
      <c r="J799" s="14"/>
      <c r="K799" s="14" t="s">
        <v>2369</v>
      </c>
      <c r="L799" s="14" t="s">
        <v>11</v>
      </c>
    </row>
    <row r="800" spans="1:12" ht="13.2" x14ac:dyDescent="0.25">
      <c r="A800" s="7" t="s">
        <v>442</v>
      </c>
      <c r="B800" s="14" t="s">
        <v>1589</v>
      </c>
      <c r="C800" s="22">
        <f>VLOOKUP(A800,Μητρώο!$A$2:$E$1187,5,FALSE)</f>
        <v>45751</v>
      </c>
      <c r="D800" s="14">
        <f>VLOOKUP(A800,Ποσότητα!$A$2:$J$1184,6,FALSE)</f>
        <v>6</v>
      </c>
      <c r="E800" s="5" t="s">
        <v>2497</v>
      </c>
      <c r="F800" s="14">
        <f>VLOOKUP(A800,Μητρώο!$A$2:$C$1187,3)</f>
        <v>10</v>
      </c>
      <c r="G800" s="26">
        <v>113.76</v>
      </c>
      <c r="H800" s="26">
        <v>7.64</v>
      </c>
      <c r="I800" s="23">
        <v>106.12</v>
      </c>
      <c r="J800" s="14"/>
      <c r="K800" s="14" t="s">
        <v>2369</v>
      </c>
      <c r="L800" s="14" t="s">
        <v>11</v>
      </c>
    </row>
    <row r="801" spans="1:12" ht="13.2" x14ac:dyDescent="0.25">
      <c r="A801" s="7" t="s">
        <v>443</v>
      </c>
      <c r="B801" s="14" t="s">
        <v>1590</v>
      </c>
      <c r="C801" s="22">
        <f>VLOOKUP(A801,Μητρώο!$A$2:$E$1187,5,FALSE)</f>
        <v>45751</v>
      </c>
      <c r="D801" s="14">
        <f>VLOOKUP(A801,Ποσότητα!$A$2:$J$1184,6,FALSE)</f>
        <v>4</v>
      </c>
      <c r="E801" s="5" t="s">
        <v>2497</v>
      </c>
      <c r="F801" s="14">
        <f>VLOOKUP(A801,Μητρώο!$A$2:$C$1187,3)</f>
        <v>10</v>
      </c>
      <c r="G801" s="26">
        <v>92.68</v>
      </c>
      <c r="H801" s="26">
        <v>6.22</v>
      </c>
      <c r="I801" s="23">
        <v>86.46</v>
      </c>
      <c r="J801" s="14"/>
      <c r="K801" s="14" t="s">
        <v>2369</v>
      </c>
      <c r="L801" s="14" t="s">
        <v>11</v>
      </c>
    </row>
    <row r="802" spans="1:12" ht="13.2" x14ac:dyDescent="0.25">
      <c r="A802" s="7" t="s">
        <v>444</v>
      </c>
      <c r="B802" s="14" t="s">
        <v>1591</v>
      </c>
      <c r="C802" s="22">
        <f>VLOOKUP(A802,Μητρώο!$A$2:$E$1187,5,FALSE)</f>
        <v>45751</v>
      </c>
      <c r="D802" s="14">
        <f>VLOOKUP(A802,Ποσότητα!$A$2:$J$1184,6,FALSE)</f>
        <v>2</v>
      </c>
      <c r="E802" s="5" t="s">
        <v>2497</v>
      </c>
      <c r="F802" s="14">
        <f>VLOOKUP(A802,Μητρώο!$A$2:$C$1187,3)</f>
        <v>10</v>
      </c>
      <c r="G802" s="26">
        <v>5.36</v>
      </c>
      <c r="H802" s="26">
        <v>0.36</v>
      </c>
      <c r="I802" s="23">
        <v>5</v>
      </c>
      <c r="J802" s="14"/>
      <c r="K802" s="14" t="s">
        <v>2369</v>
      </c>
      <c r="L802" s="14" t="s">
        <v>11</v>
      </c>
    </row>
    <row r="803" spans="1:12" ht="13.2" x14ac:dyDescent="0.25">
      <c r="A803" s="7" t="s">
        <v>445</v>
      </c>
      <c r="B803" s="14" t="s">
        <v>1592</v>
      </c>
      <c r="C803" s="22">
        <f>VLOOKUP(A803,Μητρώο!$A$2:$E$1187,5,FALSE)</f>
        <v>45751</v>
      </c>
      <c r="D803" s="14">
        <f>VLOOKUP(A803,Ποσότητα!$A$2:$J$1184,6,FALSE)</f>
        <v>6</v>
      </c>
      <c r="E803" s="5" t="s">
        <v>2497</v>
      </c>
      <c r="F803" s="14">
        <f>VLOOKUP(A803,Μητρώο!$A$2:$C$1187,3)</f>
        <v>10</v>
      </c>
      <c r="G803" s="26">
        <v>43.38</v>
      </c>
      <c r="H803" s="26">
        <v>2.91</v>
      </c>
      <c r="I803" s="23">
        <v>40.47</v>
      </c>
      <c r="J803" s="14"/>
      <c r="K803" s="14" t="s">
        <v>2369</v>
      </c>
      <c r="L803" s="14" t="s">
        <v>11</v>
      </c>
    </row>
    <row r="804" spans="1:12" ht="13.2" x14ac:dyDescent="0.25">
      <c r="A804" s="7" t="s">
        <v>446</v>
      </c>
      <c r="B804" s="14" t="s">
        <v>1334</v>
      </c>
      <c r="C804" s="22">
        <f>VLOOKUP(A804,Μητρώο!$A$2:$E$1187,5,FALSE)</f>
        <v>45751</v>
      </c>
      <c r="D804" s="14">
        <f>VLOOKUP(A804,Ποσότητα!$A$2:$J$1184,6,FALSE)</f>
        <v>4</v>
      </c>
      <c r="E804" s="5" t="s">
        <v>2497</v>
      </c>
      <c r="F804" s="14">
        <f>VLOOKUP(A804,Μητρώο!$A$2:$C$1187,3)</f>
        <v>10</v>
      </c>
      <c r="G804" s="26">
        <v>5.24</v>
      </c>
      <c r="H804" s="26">
        <v>0.35</v>
      </c>
      <c r="I804" s="23">
        <v>4.8899999999999997</v>
      </c>
      <c r="J804" s="14"/>
      <c r="K804" s="14" t="s">
        <v>2369</v>
      </c>
      <c r="L804" s="14" t="s">
        <v>11</v>
      </c>
    </row>
    <row r="805" spans="1:12" ht="13.2" x14ac:dyDescent="0.25">
      <c r="A805" s="7" t="s">
        <v>447</v>
      </c>
      <c r="B805" s="14" t="s">
        <v>1593</v>
      </c>
      <c r="C805" s="22">
        <f>VLOOKUP(A805,Μητρώο!$A$2:$E$1187,5,FALSE)</f>
        <v>45751</v>
      </c>
      <c r="D805" s="14">
        <f>VLOOKUP(A805,Ποσότητα!$A$2:$J$1184,6,FALSE)</f>
        <v>4</v>
      </c>
      <c r="E805" s="5" t="s">
        <v>2497</v>
      </c>
      <c r="F805" s="14">
        <f>VLOOKUP(A805,Μητρώο!$A$2:$C$1187,3)</f>
        <v>10</v>
      </c>
      <c r="G805" s="26">
        <v>6.8</v>
      </c>
      <c r="H805" s="26">
        <v>0.46</v>
      </c>
      <c r="I805" s="23">
        <v>6.34</v>
      </c>
      <c r="J805" s="14"/>
      <c r="K805" s="14" t="s">
        <v>2369</v>
      </c>
      <c r="L805" s="14" t="s">
        <v>11</v>
      </c>
    </row>
    <row r="806" spans="1:12" ht="13.2" x14ac:dyDescent="0.25">
      <c r="A806" s="7" t="s">
        <v>448</v>
      </c>
      <c r="B806" s="14" t="s">
        <v>1594</v>
      </c>
      <c r="C806" s="22">
        <f>VLOOKUP(A806,Μητρώο!$A$2:$E$1187,5,FALSE)</f>
        <v>45751</v>
      </c>
      <c r="D806" s="14">
        <f>VLOOKUP(A806,Ποσότητα!$A$2:$J$1184,6,FALSE)</f>
        <v>2</v>
      </c>
      <c r="E806" s="5" t="s">
        <v>2497</v>
      </c>
      <c r="F806" s="14">
        <f>VLOOKUP(A806,Μητρώο!$A$2:$C$1187,3)</f>
        <v>10</v>
      </c>
      <c r="G806" s="26">
        <v>7.2</v>
      </c>
      <c r="H806" s="26">
        <v>0.48</v>
      </c>
      <c r="I806" s="23">
        <v>6.72</v>
      </c>
      <c r="J806" s="14"/>
      <c r="K806" s="14" t="s">
        <v>2369</v>
      </c>
      <c r="L806" s="14" t="s">
        <v>11</v>
      </c>
    </row>
    <row r="807" spans="1:12" ht="13.2" x14ac:dyDescent="0.25">
      <c r="A807" s="7" t="s">
        <v>449</v>
      </c>
      <c r="B807" s="14" t="s">
        <v>1595</v>
      </c>
      <c r="C807" s="22">
        <f>VLOOKUP(A807,Μητρώο!$A$2:$E$1187,5,FALSE)</f>
        <v>45751</v>
      </c>
      <c r="D807" s="14">
        <f>VLOOKUP(A807,Ποσότητα!$A$2:$J$1184,6,FALSE)</f>
        <v>2</v>
      </c>
      <c r="E807" s="5" t="s">
        <v>2497</v>
      </c>
      <c r="F807" s="14">
        <f>VLOOKUP(A807,Μητρώο!$A$2:$C$1187,3)</f>
        <v>10</v>
      </c>
      <c r="G807" s="26">
        <v>7.84</v>
      </c>
      <c r="H807" s="26">
        <v>0.53</v>
      </c>
      <c r="I807" s="23">
        <v>7.31</v>
      </c>
      <c r="J807" s="14"/>
      <c r="K807" s="14" t="s">
        <v>2369</v>
      </c>
      <c r="L807" s="14" t="s">
        <v>11</v>
      </c>
    </row>
    <row r="808" spans="1:12" ht="13.2" x14ac:dyDescent="0.25">
      <c r="A808" s="7" t="s">
        <v>450</v>
      </c>
      <c r="B808" s="14" t="s">
        <v>1596</v>
      </c>
      <c r="C808" s="22">
        <f>VLOOKUP(A808,Μητρώο!$A$2:$E$1187,5,FALSE)</f>
        <v>45751</v>
      </c>
      <c r="D808" s="14">
        <f>VLOOKUP(A808,Ποσότητα!$A$2:$J$1184,6,FALSE)</f>
        <v>3</v>
      </c>
      <c r="E808" s="5" t="s">
        <v>2497</v>
      </c>
      <c r="F808" s="14">
        <f>VLOOKUP(A808,Μητρώο!$A$2:$C$1187,3)</f>
        <v>10</v>
      </c>
      <c r="G808" s="26">
        <v>7.05</v>
      </c>
      <c r="H808" s="26">
        <v>0.47</v>
      </c>
      <c r="I808" s="23">
        <v>6.58</v>
      </c>
      <c r="J808" s="14"/>
      <c r="K808" s="14" t="s">
        <v>2369</v>
      </c>
      <c r="L808" s="14" t="s">
        <v>11</v>
      </c>
    </row>
    <row r="809" spans="1:12" ht="13.2" x14ac:dyDescent="0.25">
      <c r="A809" s="7" t="s">
        <v>451</v>
      </c>
      <c r="B809" s="14" t="s">
        <v>1597</v>
      </c>
      <c r="C809" s="22">
        <f>VLOOKUP(A809,Μητρώο!$A$2:$E$1187,5,FALSE)</f>
        <v>45751</v>
      </c>
      <c r="D809" s="14">
        <f>VLOOKUP(A809,Ποσότητα!$A$2:$J$1184,6,FALSE)</f>
        <v>24</v>
      </c>
      <c r="E809" s="5" t="s">
        <v>2497</v>
      </c>
      <c r="F809" s="14">
        <f>VLOOKUP(A809,Μητρώο!$A$2:$C$1187,3)</f>
        <v>10</v>
      </c>
      <c r="G809" s="26">
        <v>166.8</v>
      </c>
      <c r="H809" s="26">
        <v>11.2</v>
      </c>
      <c r="I809" s="23">
        <v>155.6</v>
      </c>
      <c r="J809" s="14"/>
      <c r="K809" s="14" t="s">
        <v>2369</v>
      </c>
      <c r="L809" s="14" t="s">
        <v>11</v>
      </c>
    </row>
    <row r="810" spans="1:12" ht="13.2" x14ac:dyDescent="0.25">
      <c r="A810" s="7" t="s">
        <v>452</v>
      </c>
      <c r="B810" s="14" t="s">
        <v>1598</v>
      </c>
      <c r="C810" s="22">
        <f>VLOOKUP(A810,Μητρώο!$A$2:$E$1187,5,FALSE)</f>
        <v>45751</v>
      </c>
      <c r="D810" s="14">
        <f>VLOOKUP(A810,Ποσότητα!$A$2:$J$1184,6,FALSE)</f>
        <v>24</v>
      </c>
      <c r="E810" s="5" t="s">
        <v>2497</v>
      </c>
      <c r="F810" s="14">
        <f>VLOOKUP(A810,Μητρώο!$A$2:$C$1187,3)</f>
        <v>10</v>
      </c>
      <c r="G810" s="26">
        <v>197.28</v>
      </c>
      <c r="H810" s="26">
        <v>13.24</v>
      </c>
      <c r="I810" s="23">
        <v>184.04</v>
      </c>
      <c r="J810" s="14"/>
      <c r="K810" s="14" t="s">
        <v>2369</v>
      </c>
      <c r="L810" s="14" t="s">
        <v>11</v>
      </c>
    </row>
    <row r="811" spans="1:12" ht="13.2" x14ac:dyDescent="0.25">
      <c r="A811" s="7" t="s">
        <v>453</v>
      </c>
      <c r="B811" s="14" t="s">
        <v>1599</v>
      </c>
      <c r="C811" s="22">
        <f>VLOOKUP(A811,Μητρώο!$A$2:$E$1187,5,FALSE)</f>
        <v>45751</v>
      </c>
      <c r="D811" s="14">
        <f>VLOOKUP(A811,Ποσότητα!$A$2:$J$1184,6,FALSE)</f>
        <v>24</v>
      </c>
      <c r="E811" s="5" t="s">
        <v>2497</v>
      </c>
      <c r="F811" s="14">
        <f>VLOOKUP(A811,Μητρώο!$A$2:$C$1187,3)</f>
        <v>10</v>
      </c>
      <c r="G811" s="26">
        <v>234.96</v>
      </c>
      <c r="H811" s="26">
        <v>15.77</v>
      </c>
      <c r="I811" s="23">
        <v>219.19</v>
      </c>
      <c r="J811" s="14"/>
      <c r="K811" s="14" t="s">
        <v>2369</v>
      </c>
      <c r="L811" s="14" t="s">
        <v>11</v>
      </c>
    </row>
    <row r="812" spans="1:12" ht="13.2" x14ac:dyDescent="0.25">
      <c r="A812" s="7" t="s">
        <v>454</v>
      </c>
      <c r="B812" s="14" t="s">
        <v>1600</v>
      </c>
      <c r="C812" s="22">
        <f>VLOOKUP(A812,Μητρώο!$A$2:$E$1187,5,FALSE)</f>
        <v>45751</v>
      </c>
      <c r="D812" s="14">
        <f>VLOOKUP(A812,Ποσότητα!$A$2:$J$1184,6,FALSE)</f>
        <v>12</v>
      </c>
      <c r="E812" s="5" t="s">
        <v>2497</v>
      </c>
      <c r="F812" s="14">
        <f>VLOOKUP(A812,Μητρώο!$A$2:$C$1187,3)</f>
        <v>10</v>
      </c>
      <c r="G812" s="26">
        <v>45.96</v>
      </c>
      <c r="H812" s="26">
        <v>3.08</v>
      </c>
      <c r="I812" s="23">
        <v>42.88</v>
      </c>
      <c r="J812" s="14"/>
      <c r="K812" s="14" t="s">
        <v>2369</v>
      </c>
      <c r="L812" s="14" t="s">
        <v>11</v>
      </c>
    </row>
    <row r="813" spans="1:12" ht="13.2" x14ac:dyDescent="0.25">
      <c r="A813" s="7" t="s">
        <v>455</v>
      </c>
      <c r="B813" s="14" t="s">
        <v>1601</v>
      </c>
      <c r="C813" s="22">
        <f>VLOOKUP(A813,Μητρώο!$A$2:$E$1187,5,FALSE)</f>
        <v>45751</v>
      </c>
      <c r="D813" s="14">
        <f>VLOOKUP(A813,Ποσότητα!$A$2:$J$1184,6,FALSE)</f>
        <v>24</v>
      </c>
      <c r="E813" s="5" t="s">
        <v>2497</v>
      </c>
      <c r="F813" s="14">
        <f>VLOOKUP(A813,Μητρώο!$A$2:$C$1187,3)</f>
        <v>10</v>
      </c>
      <c r="G813" s="26">
        <v>111.36</v>
      </c>
      <c r="H813" s="26">
        <v>7.47</v>
      </c>
      <c r="I813" s="23">
        <v>103.89</v>
      </c>
      <c r="J813" s="14"/>
      <c r="K813" s="14" t="s">
        <v>2369</v>
      </c>
      <c r="L813" s="14" t="s">
        <v>11</v>
      </c>
    </row>
    <row r="814" spans="1:12" ht="13.2" x14ac:dyDescent="0.25">
      <c r="A814" s="7" t="s">
        <v>456</v>
      </c>
      <c r="B814" s="14" t="s">
        <v>1602</v>
      </c>
      <c r="C814" s="22">
        <f>VLOOKUP(A814,Μητρώο!$A$2:$E$1187,5,FALSE)</f>
        <v>45751</v>
      </c>
      <c r="D814" s="14">
        <f>VLOOKUP(A814,Ποσότητα!$A$2:$J$1184,6,FALSE)</f>
        <v>24</v>
      </c>
      <c r="E814" s="5" t="s">
        <v>2497</v>
      </c>
      <c r="F814" s="14">
        <f>VLOOKUP(A814,Μητρώο!$A$2:$C$1187,3)</f>
        <v>10</v>
      </c>
      <c r="G814" s="26">
        <v>148.08000000000001</v>
      </c>
      <c r="H814" s="26">
        <v>9.94</v>
      </c>
      <c r="I814" s="23">
        <v>138.13999999999999</v>
      </c>
      <c r="J814" s="14"/>
      <c r="K814" s="14" t="s">
        <v>2369</v>
      </c>
      <c r="L814" s="14" t="s">
        <v>11</v>
      </c>
    </row>
    <row r="815" spans="1:12" ht="13.2" x14ac:dyDescent="0.25">
      <c r="A815" s="7" t="s">
        <v>457</v>
      </c>
      <c r="B815" s="14" t="s">
        <v>1603</v>
      </c>
      <c r="C815" s="22">
        <f>VLOOKUP(A815,Μητρώο!$A$2:$E$1187,5,FALSE)</f>
        <v>45751</v>
      </c>
      <c r="D815" s="14">
        <f>VLOOKUP(A815,Ποσότητα!$A$2:$J$1184,6,FALSE)</f>
        <v>12</v>
      </c>
      <c r="E815" s="5" t="s">
        <v>2497</v>
      </c>
      <c r="F815" s="14">
        <f>VLOOKUP(A815,Μητρώο!$A$2:$C$1187,3)</f>
        <v>10</v>
      </c>
      <c r="G815" s="26">
        <v>29.88</v>
      </c>
      <c r="H815" s="26">
        <v>2.0099999999999998</v>
      </c>
      <c r="I815" s="23">
        <v>27.87</v>
      </c>
      <c r="J815" s="14"/>
      <c r="K815" s="14" t="s">
        <v>2369</v>
      </c>
      <c r="L815" s="14" t="s">
        <v>11</v>
      </c>
    </row>
    <row r="816" spans="1:12" ht="13.2" x14ac:dyDescent="0.25">
      <c r="A816" s="7" t="s">
        <v>458</v>
      </c>
      <c r="B816" s="14" t="s">
        <v>1604</v>
      </c>
      <c r="C816" s="22">
        <f>VLOOKUP(A816,Μητρώο!$A$2:$E$1187,5,FALSE)</f>
        <v>45751</v>
      </c>
      <c r="D816" s="14">
        <f>VLOOKUP(A816,Ποσότητα!$A$2:$J$1184,6,FALSE)</f>
        <v>24</v>
      </c>
      <c r="E816" s="5" t="s">
        <v>2497</v>
      </c>
      <c r="F816" s="14">
        <f>VLOOKUP(A816,Μητρώο!$A$2:$C$1187,3)</f>
        <v>10</v>
      </c>
      <c r="G816" s="26">
        <v>71.52</v>
      </c>
      <c r="H816" s="26">
        <v>4.8</v>
      </c>
      <c r="I816" s="23">
        <v>66.72</v>
      </c>
      <c r="J816" s="14"/>
      <c r="K816" s="14" t="s">
        <v>2369</v>
      </c>
      <c r="L816" s="14" t="s">
        <v>11</v>
      </c>
    </row>
    <row r="817" spans="1:12" ht="13.2" x14ac:dyDescent="0.25">
      <c r="A817" s="7" t="s">
        <v>459</v>
      </c>
      <c r="B817" s="14" t="s">
        <v>1605</v>
      </c>
      <c r="C817" s="22">
        <f>VLOOKUP(A817,Μητρώο!$A$2:$E$1187,5,FALSE)</f>
        <v>45751</v>
      </c>
      <c r="D817" s="14">
        <f>VLOOKUP(A817,Ποσότητα!$A$2:$J$1184,6,FALSE)</f>
        <v>12</v>
      </c>
      <c r="E817" s="5" t="s">
        <v>2497</v>
      </c>
      <c r="F817" s="14">
        <f>VLOOKUP(A817,Μητρώο!$A$2:$C$1187,3)</f>
        <v>10</v>
      </c>
      <c r="G817" s="26">
        <v>40.56</v>
      </c>
      <c r="H817" s="26">
        <v>2.72</v>
      </c>
      <c r="I817" s="23">
        <v>37.840000000000003</v>
      </c>
      <c r="J817" s="14"/>
      <c r="K817" s="14" t="s">
        <v>2369</v>
      </c>
      <c r="L817" s="14" t="s">
        <v>11</v>
      </c>
    </row>
    <row r="818" spans="1:12" ht="13.2" x14ac:dyDescent="0.25">
      <c r="A818" s="7" t="s">
        <v>460</v>
      </c>
      <c r="B818" s="14" t="s">
        <v>1606</v>
      </c>
      <c r="C818" s="22">
        <f>VLOOKUP(A818,Μητρώο!$A$2:$E$1187,5,FALSE)</f>
        <v>45751</v>
      </c>
      <c r="D818" s="14">
        <f>VLOOKUP(A818,Ποσότητα!$A$2:$J$1184,6,FALSE)</f>
        <v>24</v>
      </c>
      <c r="E818" s="5" t="s">
        <v>2497</v>
      </c>
      <c r="F818" s="14">
        <f>VLOOKUP(A818,Μητρώο!$A$2:$C$1187,3)</f>
        <v>10</v>
      </c>
      <c r="G818" s="26">
        <v>57.36</v>
      </c>
      <c r="H818" s="26">
        <v>3.85</v>
      </c>
      <c r="I818" s="23">
        <v>53.51</v>
      </c>
      <c r="J818" s="14"/>
      <c r="K818" s="14" t="s">
        <v>2369</v>
      </c>
      <c r="L818" s="14" t="s">
        <v>11</v>
      </c>
    </row>
    <row r="819" spans="1:12" ht="13.2" x14ac:dyDescent="0.25">
      <c r="A819" s="7" t="s">
        <v>461</v>
      </c>
      <c r="B819" s="14" t="s">
        <v>1607</v>
      </c>
      <c r="C819" s="22">
        <f>VLOOKUP(A819,Μητρώο!$A$2:$E$1187,5,FALSE)</f>
        <v>45751</v>
      </c>
      <c r="D819" s="14">
        <f>VLOOKUP(A819,Ποσότητα!$A$2:$J$1184,6,FALSE)</f>
        <v>24</v>
      </c>
      <c r="E819" s="5" t="s">
        <v>2497</v>
      </c>
      <c r="F819" s="14">
        <f>VLOOKUP(A819,Μητρώο!$A$2:$C$1187,3)</f>
        <v>10</v>
      </c>
      <c r="G819" s="26">
        <v>66.959999999999994</v>
      </c>
      <c r="H819" s="26">
        <v>4.49</v>
      </c>
      <c r="I819" s="23">
        <v>62.47</v>
      </c>
      <c r="J819" s="14"/>
      <c r="K819" s="14" t="s">
        <v>2369</v>
      </c>
      <c r="L819" s="14" t="s">
        <v>11</v>
      </c>
    </row>
    <row r="820" spans="1:12" ht="13.2" x14ac:dyDescent="0.25">
      <c r="A820" s="7" t="s">
        <v>462</v>
      </c>
      <c r="B820" s="14" t="s">
        <v>1608</v>
      </c>
      <c r="C820" s="22">
        <f>VLOOKUP(A820,Μητρώο!$A$2:$E$1187,5,FALSE)</f>
        <v>45751</v>
      </c>
      <c r="D820" s="14">
        <f>VLOOKUP(A820,Ποσότητα!$A$2:$J$1184,6,FALSE)</f>
        <v>12</v>
      </c>
      <c r="E820" s="5" t="s">
        <v>2497</v>
      </c>
      <c r="F820" s="14">
        <f>VLOOKUP(A820,Μητρώο!$A$2:$C$1187,3)</f>
        <v>10</v>
      </c>
      <c r="G820" s="26">
        <v>19.079999999999998</v>
      </c>
      <c r="H820" s="26">
        <v>1.28</v>
      </c>
      <c r="I820" s="23">
        <v>17.8</v>
      </c>
      <c r="J820" s="14"/>
      <c r="K820" s="14" t="s">
        <v>2369</v>
      </c>
      <c r="L820" s="14" t="s">
        <v>11</v>
      </c>
    </row>
    <row r="821" spans="1:12" ht="13.2" x14ac:dyDescent="0.25">
      <c r="A821" s="7" t="s">
        <v>463</v>
      </c>
      <c r="B821" s="14" t="s">
        <v>1609</v>
      </c>
      <c r="C821" s="22">
        <f>VLOOKUP(A821,Μητρώο!$A$2:$E$1187,5,FALSE)</f>
        <v>45751</v>
      </c>
      <c r="D821" s="14">
        <f>VLOOKUP(A821,Ποσότητα!$A$2:$J$1184,6,FALSE)</f>
        <v>12</v>
      </c>
      <c r="E821" s="5" t="s">
        <v>2497</v>
      </c>
      <c r="F821" s="14">
        <f>VLOOKUP(A821,Μητρώο!$A$2:$C$1187,3)</f>
        <v>10</v>
      </c>
      <c r="G821" s="26">
        <v>21.48</v>
      </c>
      <c r="H821" s="26">
        <v>1.44</v>
      </c>
      <c r="I821" s="23">
        <v>20.04</v>
      </c>
      <c r="J821" s="14"/>
      <c r="K821" s="14" t="s">
        <v>2369</v>
      </c>
      <c r="L821" s="14" t="s">
        <v>11</v>
      </c>
    </row>
    <row r="822" spans="1:12" ht="13.2" x14ac:dyDescent="0.25">
      <c r="A822" s="7" t="s">
        <v>464</v>
      </c>
      <c r="B822" s="14" t="s">
        <v>1610</v>
      </c>
      <c r="C822" s="22">
        <f>VLOOKUP(A822,Μητρώο!$A$2:$E$1187,5,FALSE)</f>
        <v>45751</v>
      </c>
      <c r="D822" s="14">
        <f>VLOOKUP(A822,Ποσότητα!$A$2:$J$1184,6,FALSE)</f>
        <v>20</v>
      </c>
      <c r="E822" s="5" t="s">
        <v>2497</v>
      </c>
      <c r="F822" s="14">
        <f>VLOOKUP(A822,Μητρώο!$A$2:$C$1187,3)</f>
        <v>10</v>
      </c>
      <c r="G822" s="26">
        <v>87.2</v>
      </c>
      <c r="H822" s="26">
        <v>5.85</v>
      </c>
      <c r="I822" s="23">
        <v>81.349999999999994</v>
      </c>
      <c r="J822" s="14"/>
      <c r="K822" s="14" t="s">
        <v>2369</v>
      </c>
      <c r="L822" s="14" t="s">
        <v>11</v>
      </c>
    </row>
    <row r="823" spans="1:12" ht="13.2" x14ac:dyDescent="0.25">
      <c r="A823" s="7" t="s">
        <v>465</v>
      </c>
      <c r="B823" s="14" t="s">
        <v>1611</v>
      </c>
      <c r="C823" s="22">
        <f>VLOOKUP(A823,Μητρώο!$A$2:$E$1187,5,FALSE)</f>
        <v>45751</v>
      </c>
      <c r="D823" s="14">
        <f>VLOOKUP(A823,Ποσότητα!$A$2:$J$1184,6,FALSE)</f>
        <v>6</v>
      </c>
      <c r="E823" s="5" t="s">
        <v>2497</v>
      </c>
      <c r="F823" s="14">
        <f>VLOOKUP(A823,Μητρώο!$A$2:$C$1187,3)</f>
        <v>10</v>
      </c>
      <c r="G823" s="26">
        <v>96.9</v>
      </c>
      <c r="H823" s="26">
        <v>6.5</v>
      </c>
      <c r="I823" s="23">
        <v>90.4</v>
      </c>
      <c r="J823" s="14"/>
      <c r="K823" s="14" t="s">
        <v>2369</v>
      </c>
      <c r="L823" s="14" t="s">
        <v>11</v>
      </c>
    </row>
    <row r="824" spans="1:12" ht="13.2" x14ac:dyDescent="0.25">
      <c r="A824" s="7" t="s">
        <v>466</v>
      </c>
      <c r="B824" s="14" t="s">
        <v>1391</v>
      </c>
      <c r="C824" s="22">
        <f>VLOOKUP(A824,Μητρώο!$A$2:$E$1187,5,FALSE)</f>
        <v>45751</v>
      </c>
      <c r="D824" s="14">
        <f>VLOOKUP(A824,Ποσότητα!$A$2:$J$1184,6,FALSE)</f>
        <v>60</v>
      </c>
      <c r="E824" s="5" t="s">
        <v>2497</v>
      </c>
      <c r="F824" s="14">
        <f>VLOOKUP(A824,Μητρώο!$A$2:$C$1187,3)</f>
        <v>10</v>
      </c>
      <c r="G824" s="26">
        <v>322.8</v>
      </c>
      <c r="H824" s="26">
        <v>21.67</v>
      </c>
      <c r="I824" s="23">
        <v>301.13</v>
      </c>
      <c r="J824" s="14"/>
      <c r="K824" s="14" t="s">
        <v>2369</v>
      </c>
      <c r="L824" s="14" t="s">
        <v>11</v>
      </c>
    </row>
    <row r="825" spans="1:12" ht="13.2" x14ac:dyDescent="0.25">
      <c r="A825" s="7" t="s">
        <v>467</v>
      </c>
      <c r="B825" s="14" t="s">
        <v>1612</v>
      </c>
      <c r="C825" s="22">
        <f>VLOOKUP(A825,Μητρώο!$A$2:$E$1187,5,FALSE)</f>
        <v>45751</v>
      </c>
      <c r="D825" s="14">
        <f>VLOOKUP(A825,Ποσότητα!$A$2:$J$1184,6,FALSE)</f>
        <v>6</v>
      </c>
      <c r="E825" s="5" t="s">
        <v>2497</v>
      </c>
      <c r="F825" s="14">
        <f>VLOOKUP(A825,Μητρώο!$A$2:$C$1187,3)</f>
        <v>10</v>
      </c>
      <c r="G825" s="26">
        <v>44.94</v>
      </c>
      <c r="H825" s="26">
        <v>3.02</v>
      </c>
      <c r="I825" s="23">
        <v>41.92</v>
      </c>
      <c r="J825" s="14"/>
      <c r="K825" s="14" t="s">
        <v>2369</v>
      </c>
      <c r="L825" s="14" t="s">
        <v>11</v>
      </c>
    </row>
    <row r="826" spans="1:12" ht="13.2" x14ac:dyDescent="0.25">
      <c r="A826" s="7" t="s">
        <v>468</v>
      </c>
      <c r="B826" s="14" t="s">
        <v>1392</v>
      </c>
      <c r="C826" s="22">
        <f>VLOOKUP(A826,Μητρώο!$A$2:$E$1187,5,FALSE)</f>
        <v>45751</v>
      </c>
      <c r="D826" s="14">
        <f>VLOOKUP(A826,Ποσότητα!$A$2:$J$1184,6,FALSE)</f>
        <v>30</v>
      </c>
      <c r="E826" s="5" t="s">
        <v>2497</v>
      </c>
      <c r="F826" s="14">
        <f>VLOOKUP(A826,Μητρώο!$A$2:$C$1187,3)</f>
        <v>10</v>
      </c>
      <c r="G826" s="26">
        <v>204.3</v>
      </c>
      <c r="H826" s="26">
        <v>13.71</v>
      </c>
      <c r="I826" s="23">
        <v>190.59</v>
      </c>
      <c r="J826" s="14"/>
      <c r="K826" s="14" t="s">
        <v>2369</v>
      </c>
      <c r="L826" s="14" t="s">
        <v>11</v>
      </c>
    </row>
    <row r="827" spans="1:12" ht="13.2" x14ac:dyDescent="0.25">
      <c r="A827" s="7" t="s">
        <v>469</v>
      </c>
      <c r="B827" s="14" t="s">
        <v>1613</v>
      </c>
      <c r="C827" s="22">
        <f>VLOOKUP(A827,Μητρώο!$A$2:$E$1187,5,FALSE)</f>
        <v>45751</v>
      </c>
      <c r="D827" s="14">
        <f>VLOOKUP(A827,Ποσότητα!$A$2:$J$1184,6,FALSE)</f>
        <v>6</v>
      </c>
      <c r="E827" s="5" t="s">
        <v>2497</v>
      </c>
      <c r="F827" s="14">
        <f>VLOOKUP(A827,Μητρώο!$A$2:$C$1187,3)</f>
        <v>10</v>
      </c>
      <c r="G827" s="26">
        <v>55.14</v>
      </c>
      <c r="H827" s="26">
        <v>3.7</v>
      </c>
      <c r="I827" s="23">
        <v>51.44</v>
      </c>
      <c r="J827" s="14"/>
      <c r="K827" s="14" t="s">
        <v>2369</v>
      </c>
      <c r="L827" s="14" t="s">
        <v>11</v>
      </c>
    </row>
    <row r="828" spans="1:12" ht="13.2" x14ac:dyDescent="0.25">
      <c r="A828" s="7" t="s">
        <v>470</v>
      </c>
      <c r="B828" s="14" t="s">
        <v>1393</v>
      </c>
      <c r="C828" s="22">
        <f>VLOOKUP(A828,Μητρώο!$A$2:$E$1187,5,FALSE)</f>
        <v>45751</v>
      </c>
      <c r="D828" s="14">
        <f>VLOOKUP(A828,Ποσότητα!$A$2:$J$1184,6,FALSE)</f>
        <v>30</v>
      </c>
      <c r="E828" s="5" t="s">
        <v>2497</v>
      </c>
      <c r="F828" s="14">
        <f>VLOOKUP(A828,Μητρώο!$A$2:$C$1187,3)</f>
        <v>10</v>
      </c>
      <c r="G828" s="26">
        <v>258.89999999999998</v>
      </c>
      <c r="H828" s="26">
        <v>17.38</v>
      </c>
      <c r="I828" s="23">
        <v>241.52</v>
      </c>
      <c r="J828" s="14"/>
      <c r="K828" s="14" t="s">
        <v>2369</v>
      </c>
      <c r="L828" s="14" t="s">
        <v>11</v>
      </c>
    </row>
    <row r="829" spans="1:12" ht="13.2" x14ac:dyDescent="0.25">
      <c r="A829" s="7" t="s">
        <v>471</v>
      </c>
      <c r="B829" s="14" t="s">
        <v>1614</v>
      </c>
      <c r="C829" s="22">
        <f>VLOOKUP(A829,Μητρώο!$A$2:$E$1187,5,FALSE)</f>
        <v>45751</v>
      </c>
      <c r="D829" s="14">
        <f>VLOOKUP(A829,Ποσότητα!$A$2:$J$1184,6,FALSE)</f>
        <v>6</v>
      </c>
      <c r="E829" s="5" t="s">
        <v>2497</v>
      </c>
      <c r="F829" s="14">
        <f>VLOOKUP(A829,Μητρώο!$A$2:$C$1187,3)</f>
        <v>10</v>
      </c>
      <c r="G829" s="26">
        <v>73.2</v>
      </c>
      <c r="H829" s="26">
        <v>4.91</v>
      </c>
      <c r="I829" s="23">
        <v>68.290000000000006</v>
      </c>
      <c r="J829" s="14"/>
      <c r="K829" s="14" t="s">
        <v>2369</v>
      </c>
      <c r="L829" s="14" t="s">
        <v>11</v>
      </c>
    </row>
    <row r="830" spans="1:12" ht="13.2" x14ac:dyDescent="0.25">
      <c r="A830" s="7" t="s">
        <v>472</v>
      </c>
      <c r="B830" s="14" t="s">
        <v>1394</v>
      </c>
      <c r="C830" s="22">
        <f>VLOOKUP(A830,Μητρώο!$A$2:$E$1187,5,FALSE)</f>
        <v>45751</v>
      </c>
      <c r="D830" s="14">
        <f>VLOOKUP(A830,Ποσότητα!$A$2:$J$1184,6,FALSE)</f>
        <v>20</v>
      </c>
      <c r="E830" s="5" t="s">
        <v>2497</v>
      </c>
      <c r="F830" s="14">
        <f>VLOOKUP(A830,Μητρώο!$A$2:$C$1187,3)</f>
        <v>10</v>
      </c>
      <c r="G830" s="26">
        <v>244</v>
      </c>
      <c r="H830" s="26">
        <v>16.38</v>
      </c>
      <c r="I830" s="23">
        <v>227.62</v>
      </c>
      <c r="J830" s="14"/>
      <c r="K830" s="14" t="s">
        <v>2369</v>
      </c>
      <c r="L830" s="14" t="s">
        <v>11</v>
      </c>
    </row>
    <row r="831" spans="1:12" ht="13.2" x14ac:dyDescent="0.25">
      <c r="A831" s="7" t="s">
        <v>473</v>
      </c>
      <c r="B831" s="14" t="s">
        <v>1615</v>
      </c>
      <c r="C831" s="22">
        <f>VLOOKUP(A831,Μητρώο!$A$2:$E$1187,5,FALSE)</f>
        <v>45751</v>
      </c>
      <c r="D831" s="14">
        <f>VLOOKUP(A831,Ποσότητα!$A$2:$J$1184,6,FALSE)</f>
        <v>12</v>
      </c>
      <c r="E831" s="5" t="s">
        <v>2497</v>
      </c>
      <c r="F831" s="14">
        <f>VLOOKUP(A831,Μητρώο!$A$2:$C$1187,3)</f>
        <v>10</v>
      </c>
      <c r="G831" s="26">
        <v>40.799999999999997</v>
      </c>
      <c r="H831" s="26">
        <v>2.74</v>
      </c>
      <c r="I831" s="23">
        <v>38.06</v>
      </c>
      <c r="J831" s="14"/>
      <c r="K831" s="14" t="s">
        <v>2369</v>
      </c>
      <c r="L831" s="14" t="s">
        <v>11</v>
      </c>
    </row>
    <row r="832" spans="1:12" ht="13.2" x14ac:dyDescent="0.25">
      <c r="A832" s="7" t="s">
        <v>474</v>
      </c>
      <c r="B832" s="14" t="s">
        <v>1396</v>
      </c>
      <c r="C832" s="22">
        <f>VLOOKUP(A832,Μητρώο!$A$2:$E$1187,5,FALSE)</f>
        <v>45751</v>
      </c>
      <c r="D832" s="14">
        <f>VLOOKUP(A832,Ποσότητα!$A$2:$J$1184,6,FALSE)</f>
        <v>12</v>
      </c>
      <c r="E832" s="5" t="s">
        <v>2497</v>
      </c>
      <c r="F832" s="14">
        <f>VLOOKUP(A832,Μητρώο!$A$2:$C$1187,3)</f>
        <v>10</v>
      </c>
      <c r="G832" s="26">
        <v>62.76</v>
      </c>
      <c r="H832" s="26">
        <v>4.21</v>
      </c>
      <c r="I832" s="23">
        <v>58.55</v>
      </c>
      <c r="J832" s="14"/>
      <c r="K832" s="14" t="s">
        <v>2369</v>
      </c>
      <c r="L832" s="14" t="s">
        <v>11</v>
      </c>
    </row>
    <row r="833" spans="1:12" ht="13.2" x14ac:dyDescent="0.25">
      <c r="A833" s="7" t="s">
        <v>475</v>
      </c>
      <c r="B833" s="14" t="s">
        <v>1398</v>
      </c>
      <c r="C833" s="22">
        <f>VLOOKUP(A833,Μητρώο!$A$2:$E$1187,5,FALSE)</f>
        <v>45751</v>
      </c>
      <c r="D833" s="14">
        <f>VLOOKUP(A833,Ποσότητα!$A$2:$J$1184,6,FALSE)</f>
        <v>12</v>
      </c>
      <c r="E833" s="5" t="s">
        <v>2497</v>
      </c>
      <c r="F833" s="14">
        <f>VLOOKUP(A833,Μητρώο!$A$2:$C$1187,3)</f>
        <v>10</v>
      </c>
      <c r="G833" s="26">
        <v>42.72</v>
      </c>
      <c r="H833" s="26">
        <v>2.87</v>
      </c>
      <c r="I833" s="23">
        <v>39.85</v>
      </c>
      <c r="J833" s="14"/>
      <c r="K833" s="14" t="s">
        <v>2369</v>
      </c>
      <c r="L833" s="14" t="s">
        <v>11</v>
      </c>
    </row>
    <row r="834" spans="1:12" ht="13.2" x14ac:dyDescent="0.25">
      <c r="A834" s="7" t="s">
        <v>476</v>
      </c>
      <c r="B834" s="14" t="s">
        <v>1616</v>
      </c>
      <c r="C834" s="22">
        <f>VLOOKUP(A834,Μητρώο!$A$2:$E$1187,5,FALSE)</f>
        <v>45751</v>
      </c>
      <c r="D834" s="14">
        <f>VLOOKUP(A834,Ποσότητα!$A$2:$J$1184,6,FALSE)</f>
        <v>12</v>
      </c>
      <c r="E834" s="5" t="s">
        <v>2497</v>
      </c>
      <c r="F834" s="14">
        <f>VLOOKUP(A834,Μητρώο!$A$2:$C$1187,3)</f>
        <v>10</v>
      </c>
      <c r="G834" s="26">
        <v>48.96</v>
      </c>
      <c r="H834" s="26">
        <v>3.29</v>
      </c>
      <c r="I834" s="23">
        <v>45.67</v>
      </c>
      <c r="J834" s="14"/>
      <c r="K834" s="14" t="s">
        <v>2369</v>
      </c>
      <c r="L834" s="14" t="s">
        <v>11</v>
      </c>
    </row>
    <row r="835" spans="1:12" ht="13.2" x14ac:dyDescent="0.25">
      <c r="A835" s="7" t="s">
        <v>477</v>
      </c>
      <c r="B835" s="14" t="s">
        <v>1617</v>
      </c>
      <c r="C835" s="22">
        <f>VLOOKUP(A835,Μητρώο!$A$2:$E$1187,5,FALSE)</f>
        <v>45751</v>
      </c>
      <c r="D835" s="14">
        <f>VLOOKUP(A835,Ποσότητα!$A$2:$J$1184,6,FALSE)</f>
        <v>8</v>
      </c>
      <c r="E835" s="5" t="s">
        <v>2497</v>
      </c>
      <c r="F835" s="14">
        <f>VLOOKUP(A835,Μητρώο!$A$2:$C$1187,3)</f>
        <v>10</v>
      </c>
      <c r="G835" s="26">
        <v>30.72</v>
      </c>
      <c r="H835" s="26">
        <v>2.06</v>
      </c>
      <c r="I835" s="23">
        <v>28.66</v>
      </c>
      <c r="J835" s="14"/>
      <c r="K835" s="14" t="s">
        <v>2369</v>
      </c>
      <c r="L835" s="14" t="s">
        <v>11</v>
      </c>
    </row>
    <row r="836" spans="1:12" ht="13.2" x14ac:dyDescent="0.25">
      <c r="A836" s="7" t="s">
        <v>478</v>
      </c>
      <c r="B836" s="14" t="s">
        <v>1618</v>
      </c>
      <c r="C836" s="22">
        <f>VLOOKUP(A836,Μητρώο!$A$2:$E$1187,5,FALSE)</f>
        <v>45751</v>
      </c>
      <c r="D836" s="14">
        <f>VLOOKUP(A836,Ποσότητα!$A$2:$J$1184,6,FALSE)</f>
        <v>8</v>
      </c>
      <c r="E836" s="5" t="s">
        <v>2497</v>
      </c>
      <c r="F836" s="14">
        <f>VLOOKUP(A836,Μητρώο!$A$2:$C$1187,3)</f>
        <v>10</v>
      </c>
      <c r="G836" s="26">
        <v>57.04</v>
      </c>
      <c r="H836" s="26">
        <v>3.83</v>
      </c>
      <c r="I836" s="23">
        <v>53.21</v>
      </c>
      <c r="J836" s="14"/>
      <c r="K836" s="14" t="s">
        <v>2369</v>
      </c>
      <c r="L836" s="14" t="s">
        <v>11</v>
      </c>
    </row>
    <row r="837" spans="1:12" ht="13.2" x14ac:dyDescent="0.25">
      <c r="A837" s="7" t="s">
        <v>479</v>
      </c>
      <c r="B837" s="14" t="s">
        <v>1619</v>
      </c>
      <c r="C837" s="22">
        <f>VLOOKUP(A837,Μητρώο!$A$2:$E$1187,5,FALSE)</f>
        <v>45751</v>
      </c>
      <c r="D837" s="14">
        <f>VLOOKUP(A837,Ποσότητα!$A$2:$J$1184,6,FALSE)</f>
        <v>8</v>
      </c>
      <c r="E837" s="5" t="s">
        <v>2497</v>
      </c>
      <c r="F837" s="14">
        <f>VLOOKUP(A837,Μητρώο!$A$2:$C$1187,3)</f>
        <v>10</v>
      </c>
      <c r="G837" s="26">
        <v>17.68</v>
      </c>
      <c r="H837" s="26">
        <v>1.19</v>
      </c>
      <c r="I837" s="23">
        <v>16.489999999999998</v>
      </c>
      <c r="J837" s="14"/>
      <c r="K837" s="14" t="s">
        <v>2369</v>
      </c>
      <c r="L837" s="14" t="s">
        <v>11</v>
      </c>
    </row>
    <row r="838" spans="1:12" ht="13.2" x14ac:dyDescent="0.25">
      <c r="A838" s="7" t="s">
        <v>480</v>
      </c>
      <c r="B838" s="14" t="s">
        <v>1401</v>
      </c>
      <c r="C838" s="22">
        <f>VLOOKUP(A838,Μητρώο!$A$2:$E$1187,5,FALSE)</f>
        <v>45751</v>
      </c>
      <c r="D838" s="14">
        <f>VLOOKUP(A838,Ποσότητα!$A$2:$J$1184,6,FALSE)</f>
        <v>8</v>
      </c>
      <c r="E838" s="5" t="s">
        <v>2497</v>
      </c>
      <c r="F838" s="14">
        <f>VLOOKUP(A838,Μητρώο!$A$2:$C$1187,3)</f>
        <v>10</v>
      </c>
      <c r="G838" s="26">
        <v>28.48</v>
      </c>
      <c r="H838" s="26">
        <v>1.91</v>
      </c>
      <c r="I838" s="23">
        <v>26.57</v>
      </c>
      <c r="J838" s="14"/>
      <c r="K838" s="14" t="s">
        <v>2369</v>
      </c>
      <c r="L838" s="14" t="s">
        <v>11</v>
      </c>
    </row>
    <row r="839" spans="1:12" ht="13.2" x14ac:dyDescent="0.25">
      <c r="A839" s="7" t="s">
        <v>481</v>
      </c>
      <c r="B839" s="14" t="s">
        <v>1620</v>
      </c>
      <c r="C839" s="22">
        <f>VLOOKUP(A839,Μητρώο!$A$2:$E$1187,5,FALSE)</f>
        <v>45751</v>
      </c>
      <c r="D839" s="14">
        <f>VLOOKUP(A839,Ποσότητα!$A$2:$J$1184,6,FALSE)</f>
        <v>18</v>
      </c>
      <c r="E839" s="5" t="s">
        <v>2497</v>
      </c>
      <c r="F839" s="14">
        <f>VLOOKUP(A839,Μητρώο!$A$2:$C$1187,3)</f>
        <v>10</v>
      </c>
      <c r="G839" s="26">
        <v>39.78</v>
      </c>
      <c r="H839" s="26">
        <v>2.67</v>
      </c>
      <c r="I839" s="23">
        <v>37.11</v>
      </c>
      <c r="J839" s="14"/>
      <c r="K839" s="14" t="s">
        <v>2369</v>
      </c>
      <c r="L839" s="14" t="s">
        <v>11</v>
      </c>
    </row>
    <row r="840" spans="1:12" ht="13.2" x14ac:dyDescent="0.25">
      <c r="A840" s="7" t="s">
        <v>482</v>
      </c>
      <c r="B840" s="14" t="s">
        <v>1621</v>
      </c>
      <c r="C840" s="22">
        <f>VLOOKUP(A840,Μητρώο!$A$2:$E$1187,5,FALSE)</f>
        <v>45751</v>
      </c>
      <c r="D840" s="14">
        <f>VLOOKUP(A840,Ποσότητα!$A$2:$J$1184,6,FALSE)</f>
        <v>6</v>
      </c>
      <c r="E840" s="5" t="s">
        <v>2497</v>
      </c>
      <c r="F840" s="14">
        <f>VLOOKUP(A840,Μητρώο!$A$2:$C$1187,3)</f>
        <v>10</v>
      </c>
      <c r="G840" s="26">
        <v>355.92</v>
      </c>
      <c r="H840" s="26">
        <v>23.89</v>
      </c>
      <c r="I840" s="23">
        <v>332.03</v>
      </c>
      <c r="J840" s="14"/>
      <c r="K840" s="14" t="s">
        <v>2369</v>
      </c>
      <c r="L840" s="14" t="s">
        <v>11</v>
      </c>
    </row>
    <row r="841" spans="1:12" ht="13.2" x14ac:dyDescent="0.25">
      <c r="A841" s="7" t="s">
        <v>483</v>
      </c>
      <c r="B841" s="14" t="s">
        <v>1622</v>
      </c>
      <c r="C841" s="22">
        <f>VLOOKUP(A841,Μητρώο!$A$2:$E$1187,5,FALSE)</f>
        <v>45751</v>
      </c>
      <c r="D841" s="14">
        <f>VLOOKUP(A841,Ποσότητα!$A$2:$J$1184,6,FALSE)</f>
        <v>6</v>
      </c>
      <c r="E841" s="5" t="s">
        <v>2497</v>
      </c>
      <c r="F841" s="14">
        <f>VLOOKUP(A841,Μητρώο!$A$2:$C$1187,3)</f>
        <v>10</v>
      </c>
      <c r="G841" s="26">
        <v>397.2</v>
      </c>
      <c r="H841" s="26">
        <v>26.66</v>
      </c>
      <c r="I841" s="23">
        <v>370.54</v>
      </c>
      <c r="J841" s="14"/>
      <c r="K841" s="14" t="s">
        <v>2369</v>
      </c>
      <c r="L841" s="14" t="s">
        <v>11</v>
      </c>
    </row>
    <row r="842" spans="1:12" ht="13.2" x14ac:dyDescent="0.25">
      <c r="A842" s="7" t="s">
        <v>484</v>
      </c>
      <c r="B842" s="14" t="s">
        <v>1623</v>
      </c>
      <c r="C842" s="22">
        <f>VLOOKUP(A842,Μητρώο!$A$2:$E$1187,5,FALSE)</f>
        <v>45751</v>
      </c>
      <c r="D842" s="14">
        <f>VLOOKUP(A842,Ποσότητα!$A$2:$J$1184,6,FALSE)</f>
        <v>4</v>
      </c>
      <c r="E842" s="5" t="s">
        <v>2497</v>
      </c>
      <c r="F842" s="14">
        <f>VLOOKUP(A842,Μητρώο!$A$2:$C$1187,3)</f>
        <v>10</v>
      </c>
      <c r="G842" s="26">
        <v>20.72</v>
      </c>
      <c r="H842" s="26">
        <v>1.39</v>
      </c>
      <c r="I842" s="23">
        <v>19.329999999999998</v>
      </c>
      <c r="J842" s="14"/>
      <c r="K842" s="14" t="s">
        <v>2369</v>
      </c>
      <c r="L842" s="14" t="s">
        <v>11</v>
      </c>
    </row>
    <row r="843" spans="1:12" ht="13.2" x14ac:dyDescent="0.25">
      <c r="A843" s="7" t="s">
        <v>485</v>
      </c>
      <c r="B843" s="14" t="s">
        <v>1624</v>
      </c>
      <c r="C843" s="22">
        <f>VLOOKUP(A843,Μητρώο!$A$2:$E$1187,5,FALSE)</f>
        <v>45751</v>
      </c>
      <c r="D843" s="14">
        <f>VLOOKUP(A843,Ποσότητα!$A$2:$J$1184,6,FALSE)</f>
        <v>1</v>
      </c>
      <c r="E843" s="5" t="s">
        <v>2497</v>
      </c>
      <c r="F843" s="14">
        <f>VLOOKUP(A843,Μητρώο!$A$2:$C$1187,3)</f>
        <v>10</v>
      </c>
      <c r="G843" s="26">
        <v>63.14</v>
      </c>
      <c r="H843" s="26">
        <v>4.24</v>
      </c>
      <c r="I843" s="23">
        <v>58.9</v>
      </c>
      <c r="J843" s="14"/>
      <c r="K843" s="14" t="s">
        <v>2369</v>
      </c>
      <c r="L843" s="14" t="s">
        <v>11</v>
      </c>
    </row>
    <row r="844" spans="1:12" ht="13.2" x14ac:dyDescent="0.25">
      <c r="A844" s="7" t="s">
        <v>486</v>
      </c>
      <c r="B844" s="14" t="s">
        <v>1625</v>
      </c>
      <c r="C844" s="22">
        <f>VLOOKUP(A844,Μητρώο!$A$2:$E$1187,5,FALSE)</f>
        <v>45751</v>
      </c>
      <c r="D844" s="14">
        <f>VLOOKUP(A844,Ποσότητα!$A$2:$J$1184,6,FALSE)</f>
        <v>2</v>
      </c>
      <c r="E844" s="5" t="s">
        <v>2497</v>
      </c>
      <c r="F844" s="14">
        <f>VLOOKUP(A844,Μητρώο!$A$2:$C$1187,3)</f>
        <v>10</v>
      </c>
      <c r="G844" s="26">
        <v>54.14</v>
      </c>
      <c r="H844" s="26">
        <v>3.63</v>
      </c>
      <c r="I844" s="23">
        <v>50.51</v>
      </c>
      <c r="J844" s="14"/>
      <c r="K844" s="14" t="s">
        <v>2369</v>
      </c>
      <c r="L844" s="14" t="s">
        <v>11</v>
      </c>
    </row>
    <row r="845" spans="1:12" ht="13.2" x14ac:dyDescent="0.25">
      <c r="A845" s="7" t="s">
        <v>487</v>
      </c>
      <c r="B845" s="14" t="s">
        <v>1626</v>
      </c>
      <c r="C845" s="22">
        <f>VLOOKUP(A845,Μητρώο!$A$2:$E$1187,5,FALSE)</f>
        <v>45751</v>
      </c>
      <c r="D845" s="14">
        <f>VLOOKUP(A845,Ποσότητα!$A$2:$J$1184,6,FALSE)</f>
        <v>2</v>
      </c>
      <c r="E845" s="5" t="s">
        <v>2497</v>
      </c>
      <c r="F845" s="14">
        <f>VLOOKUP(A845,Μητρώο!$A$2:$C$1187,3)</f>
        <v>10</v>
      </c>
      <c r="G845" s="26">
        <v>69.2</v>
      </c>
      <c r="H845" s="26">
        <v>4.6399999999999997</v>
      </c>
      <c r="I845" s="23">
        <v>64.56</v>
      </c>
      <c r="J845" s="14"/>
      <c r="K845" s="14" t="s">
        <v>2369</v>
      </c>
      <c r="L845" s="14" t="s">
        <v>11</v>
      </c>
    </row>
    <row r="846" spans="1:12" ht="13.2" x14ac:dyDescent="0.25">
      <c r="A846" s="7" t="s">
        <v>488</v>
      </c>
      <c r="B846" s="14" t="s">
        <v>1627</v>
      </c>
      <c r="C846" s="22">
        <f>VLOOKUP(A846,Μητρώο!$A$2:$E$1187,5,FALSE)</f>
        <v>45751</v>
      </c>
      <c r="D846" s="14">
        <f>VLOOKUP(A846,Ποσότητα!$A$2:$J$1184,6,FALSE)</f>
        <v>2</v>
      </c>
      <c r="E846" s="5" t="s">
        <v>2497</v>
      </c>
      <c r="F846" s="14">
        <f>VLOOKUP(A846,Μητρώο!$A$2:$C$1187,3)</f>
        <v>10</v>
      </c>
      <c r="G846" s="26">
        <v>148.6</v>
      </c>
      <c r="H846" s="26">
        <v>9.9700000000000006</v>
      </c>
      <c r="I846" s="23">
        <v>138.63</v>
      </c>
      <c r="J846" s="14"/>
      <c r="K846" s="14" t="s">
        <v>2369</v>
      </c>
      <c r="L846" s="14" t="s">
        <v>11</v>
      </c>
    </row>
    <row r="847" spans="1:12" ht="13.2" x14ac:dyDescent="0.25">
      <c r="A847" s="7" t="s">
        <v>489</v>
      </c>
      <c r="B847" s="14" t="s">
        <v>1628</v>
      </c>
      <c r="C847" s="22">
        <f>VLOOKUP(A847,Μητρώο!$A$2:$E$1187,5,FALSE)</f>
        <v>45751</v>
      </c>
      <c r="D847" s="14">
        <f>VLOOKUP(A847,Ποσότητα!$A$2:$J$1184,6,FALSE)</f>
        <v>1</v>
      </c>
      <c r="E847" s="5" t="s">
        <v>2497</v>
      </c>
      <c r="F847" s="14">
        <f>VLOOKUP(A847,Μητρώο!$A$2:$C$1187,3)</f>
        <v>10</v>
      </c>
      <c r="G847" s="26">
        <v>102.79</v>
      </c>
      <c r="H847" s="26">
        <v>6.9</v>
      </c>
      <c r="I847" s="23">
        <v>95.89</v>
      </c>
      <c r="J847" s="14"/>
      <c r="K847" s="14" t="s">
        <v>2369</v>
      </c>
      <c r="L847" s="14" t="s">
        <v>11</v>
      </c>
    </row>
    <row r="848" spans="1:12" ht="13.2" x14ac:dyDescent="0.25">
      <c r="A848" s="7" t="s">
        <v>490</v>
      </c>
      <c r="B848" s="14" t="s">
        <v>1629</v>
      </c>
      <c r="C848" s="22">
        <f>VLOOKUP(A848,Μητρώο!$A$2:$E$1187,5,FALSE)</f>
        <v>45751</v>
      </c>
      <c r="D848" s="14">
        <f>VLOOKUP(A848,Ποσότητα!$A$2:$J$1184,6,FALSE)</f>
        <v>10</v>
      </c>
      <c r="E848" s="5" t="s">
        <v>2497</v>
      </c>
      <c r="F848" s="14">
        <f>VLOOKUP(A848,Μητρώο!$A$2:$C$1187,3)</f>
        <v>10</v>
      </c>
      <c r="G848" s="26">
        <v>44.7</v>
      </c>
      <c r="H848" s="26">
        <v>3</v>
      </c>
      <c r="I848" s="23">
        <v>41.7</v>
      </c>
      <c r="J848" s="14"/>
      <c r="K848" s="14" t="s">
        <v>2369</v>
      </c>
      <c r="L848" s="14" t="s">
        <v>11</v>
      </c>
    </row>
    <row r="849" spans="1:12" ht="13.2" x14ac:dyDescent="0.25">
      <c r="A849" s="7" t="s">
        <v>491</v>
      </c>
      <c r="B849" s="14" t="s">
        <v>1630</v>
      </c>
      <c r="C849" s="22">
        <f>VLOOKUP(A849,Μητρώο!$A$2:$E$1187,5,FALSE)</f>
        <v>45751</v>
      </c>
      <c r="D849" s="14">
        <f>VLOOKUP(A849,Ποσότητα!$A$2:$J$1184,6,FALSE)</f>
        <v>1</v>
      </c>
      <c r="E849" s="5" t="s">
        <v>2497</v>
      </c>
      <c r="F849" s="14">
        <f>VLOOKUP(A849,Μητρώο!$A$2:$C$1187,3)</f>
        <v>10</v>
      </c>
      <c r="G849" s="26">
        <v>8.65</v>
      </c>
      <c r="H849" s="26">
        <v>0.57999999999999996</v>
      </c>
      <c r="I849" s="23">
        <v>8.07</v>
      </c>
      <c r="J849" s="14"/>
      <c r="K849" s="14" t="s">
        <v>2369</v>
      </c>
      <c r="L849" s="14" t="s">
        <v>11</v>
      </c>
    </row>
    <row r="850" spans="1:12" ht="13.2" x14ac:dyDescent="0.25">
      <c r="A850" s="7" t="s">
        <v>1172</v>
      </c>
      <c r="B850" s="14" t="s">
        <v>2301</v>
      </c>
      <c r="C850" s="22">
        <f>VLOOKUP(A850,Μητρώο!$A$2:$E$1187,5,FALSE)</f>
        <v>45751</v>
      </c>
      <c r="D850" s="14">
        <f>VLOOKUP(A850,Ποσότητα!$A$2:$J$1184,6,FALSE)</f>
        <v>15</v>
      </c>
      <c r="E850" s="5" t="s">
        <v>2496</v>
      </c>
      <c r="F850" s="14">
        <f>VLOOKUP(A850,Μητρώο!$A$2:$C$1187,3)</f>
        <v>10</v>
      </c>
      <c r="G850" s="26">
        <v>214.65</v>
      </c>
      <c r="H850" s="26">
        <v>14.41</v>
      </c>
      <c r="I850" s="23">
        <v>200.24</v>
      </c>
      <c r="J850" s="14"/>
      <c r="K850" s="14" t="s">
        <v>45</v>
      </c>
      <c r="L850" s="14" t="s">
        <v>11</v>
      </c>
    </row>
    <row r="851" spans="1:12" ht="13.2" x14ac:dyDescent="0.25">
      <c r="A851" s="7" t="s">
        <v>1173</v>
      </c>
      <c r="B851" s="14" t="s">
        <v>2302</v>
      </c>
      <c r="C851" s="22">
        <f>VLOOKUP(A851,Μητρώο!$A$2:$E$1187,5,FALSE)</f>
        <v>45751</v>
      </c>
      <c r="D851" s="14">
        <f>VLOOKUP(A851,Ποσότητα!$A$2:$J$1184,6,FALSE)</f>
        <v>6</v>
      </c>
      <c r="E851" s="5" t="s">
        <v>2496</v>
      </c>
      <c r="F851" s="14">
        <f>VLOOKUP(A851,Μητρώο!$A$2:$C$1187,3)</f>
        <v>10</v>
      </c>
      <c r="G851" s="26">
        <v>49.32</v>
      </c>
      <c r="H851" s="26">
        <v>3.31</v>
      </c>
      <c r="I851" s="23">
        <v>46.01</v>
      </c>
      <c r="J851" s="14"/>
      <c r="K851" s="14" t="s">
        <v>45</v>
      </c>
      <c r="L851" s="14" t="s">
        <v>11</v>
      </c>
    </row>
    <row r="852" spans="1:12" ht="13.2" x14ac:dyDescent="0.25">
      <c r="A852" s="7" t="s">
        <v>492</v>
      </c>
      <c r="B852" s="14" t="s">
        <v>1631</v>
      </c>
      <c r="C852" s="22">
        <f>VLOOKUP(A852,Μητρώο!$A$2:$E$1187,5,FALSE)</f>
        <v>45751</v>
      </c>
      <c r="D852" s="14">
        <f>VLOOKUP(A852,Ποσότητα!$A$2:$J$1184,6,FALSE)</f>
        <v>2</v>
      </c>
      <c r="E852" s="5" t="s">
        <v>2497</v>
      </c>
      <c r="F852" s="14">
        <f>VLOOKUP(A852,Μητρώο!$A$2:$C$1187,3)</f>
        <v>10</v>
      </c>
      <c r="G852" s="26">
        <v>6.96</v>
      </c>
      <c r="H852" s="26">
        <v>0.47</v>
      </c>
      <c r="I852" s="23">
        <v>6.49</v>
      </c>
      <c r="J852" s="14"/>
      <c r="K852" s="14" t="s">
        <v>2369</v>
      </c>
      <c r="L852" s="14" t="s">
        <v>11</v>
      </c>
    </row>
    <row r="853" spans="1:12" ht="13.2" x14ac:dyDescent="0.25">
      <c r="A853" s="7" t="s">
        <v>493</v>
      </c>
      <c r="B853" s="14" t="s">
        <v>1632</v>
      </c>
      <c r="C853" s="22">
        <f>VLOOKUP(A853,Μητρώο!$A$2:$E$1187,5,FALSE)</f>
        <v>45751</v>
      </c>
      <c r="D853" s="14">
        <f>VLOOKUP(A853,Ποσότητα!$A$2:$J$1184,6,FALSE)</f>
        <v>4</v>
      </c>
      <c r="E853" s="5" t="s">
        <v>2497</v>
      </c>
      <c r="F853" s="14">
        <f>VLOOKUP(A853,Μητρώο!$A$2:$C$1187,3)</f>
        <v>10</v>
      </c>
      <c r="G853" s="26">
        <v>120.08</v>
      </c>
      <c r="H853" s="26">
        <v>8.06</v>
      </c>
      <c r="I853" s="23">
        <v>112.02</v>
      </c>
      <c r="J853" s="14"/>
      <c r="K853" s="14" t="s">
        <v>2369</v>
      </c>
      <c r="L853" s="14" t="s">
        <v>11</v>
      </c>
    </row>
    <row r="854" spans="1:12" ht="13.2" x14ac:dyDescent="0.25">
      <c r="A854" s="7" t="s">
        <v>494</v>
      </c>
      <c r="B854" s="14" t="s">
        <v>1633</v>
      </c>
      <c r="C854" s="22">
        <f>VLOOKUP(A854,Μητρώο!$A$2:$E$1187,5,FALSE)</f>
        <v>45751</v>
      </c>
      <c r="D854" s="14">
        <f>VLOOKUP(A854,Ποσότητα!$A$2:$J$1184,6,FALSE)</f>
        <v>1</v>
      </c>
      <c r="E854" s="5" t="s">
        <v>2497</v>
      </c>
      <c r="F854" s="14">
        <f>VLOOKUP(A854,Μητρώο!$A$2:$C$1187,3)</f>
        <v>10</v>
      </c>
      <c r="G854" s="26">
        <v>258.39999999999998</v>
      </c>
      <c r="H854" s="26">
        <v>17.34</v>
      </c>
      <c r="I854" s="23">
        <v>241.06</v>
      </c>
      <c r="J854" s="14"/>
      <c r="K854" s="14" t="s">
        <v>2369</v>
      </c>
      <c r="L854" s="14" t="s">
        <v>11</v>
      </c>
    </row>
    <row r="855" spans="1:12" ht="13.2" x14ac:dyDescent="0.25">
      <c r="A855" s="7" t="s">
        <v>495</v>
      </c>
      <c r="B855" s="14" t="s">
        <v>1634</v>
      </c>
      <c r="C855" s="22">
        <f>VLOOKUP(A855,Μητρώο!$A$2:$E$1187,5,FALSE)</f>
        <v>45751</v>
      </c>
      <c r="D855" s="14">
        <f>VLOOKUP(A855,Ποσότητα!$A$2:$J$1184,6,FALSE)</f>
        <v>4</v>
      </c>
      <c r="E855" s="5" t="s">
        <v>2497</v>
      </c>
      <c r="F855" s="14">
        <f>VLOOKUP(A855,Μητρώο!$A$2:$C$1187,3)</f>
        <v>10</v>
      </c>
      <c r="G855" s="26">
        <v>23.6</v>
      </c>
      <c r="H855" s="26">
        <v>1.58</v>
      </c>
      <c r="I855" s="23">
        <v>22.02</v>
      </c>
      <c r="J855" s="14"/>
      <c r="K855" s="14" t="s">
        <v>2369</v>
      </c>
      <c r="L855" s="14" t="s">
        <v>11</v>
      </c>
    </row>
    <row r="856" spans="1:12" ht="13.2" x14ac:dyDescent="0.25">
      <c r="A856" s="7" t="s">
        <v>496</v>
      </c>
      <c r="B856" s="14" t="s">
        <v>1635</v>
      </c>
      <c r="C856" s="22">
        <f>VLOOKUP(A856,Μητρώο!$A$2:$E$1187,5,FALSE)</f>
        <v>45751</v>
      </c>
      <c r="D856" s="14">
        <f>VLOOKUP(A856,Ποσότητα!$A$2:$J$1184,6,FALSE)</f>
        <v>2</v>
      </c>
      <c r="E856" s="5" t="s">
        <v>2497</v>
      </c>
      <c r="F856" s="14">
        <f>VLOOKUP(A856,Μητρώο!$A$2:$C$1187,3)</f>
        <v>10</v>
      </c>
      <c r="G856" s="26">
        <v>13.94</v>
      </c>
      <c r="H856" s="26">
        <v>0.94</v>
      </c>
      <c r="I856" s="23">
        <v>13</v>
      </c>
      <c r="J856" s="14"/>
      <c r="K856" s="14" t="s">
        <v>2369</v>
      </c>
      <c r="L856" s="14" t="s">
        <v>11</v>
      </c>
    </row>
    <row r="857" spans="1:12" ht="13.2" x14ac:dyDescent="0.25">
      <c r="A857" s="7" t="s">
        <v>497</v>
      </c>
      <c r="B857" s="14" t="s">
        <v>1636</v>
      </c>
      <c r="C857" s="22">
        <f>VLOOKUP(A857,Μητρώο!$A$2:$E$1187,5,FALSE)</f>
        <v>45751</v>
      </c>
      <c r="D857" s="14">
        <f>VLOOKUP(A857,Ποσότητα!$A$2:$J$1184,6,FALSE)</f>
        <v>4</v>
      </c>
      <c r="E857" s="5" t="s">
        <v>2497</v>
      </c>
      <c r="F857" s="14">
        <f>VLOOKUP(A857,Μητρώο!$A$2:$C$1187,3)</f>
        <v>10</v>
      </c>
      <c r="G857" s="26">
        <v>28.08</v>
      </c>
      <c r="H857" s="26">
        <v>1.88</v>
      </c>
      <c r="I857" s="23">
        <v>26.2</v>
      </c>
      <c r="J857" s="14"/>
      <c r="K857" s="14" t="s">
        <v>2369</v>
      </c>
      <c r="L857" s="14" t="s">
        <v>11</v>
      </c>
    </row>
    <row r="858" spans="1:12" ht="13.2" x14ac:dyDescent="0.25">
      <c r="A858" s="7" t="s">
        <v>498</v>
      </c>
      <c r="B858" s="14" t="s">
        <v>1637</v>
      </c>
      <c r="C858" s="22">
        <f>VLOOKUP(A858,Μητρώο!$A$2:$E$1187,5,FALSE)</f>
        <v>45751</v>
      </c>
      <c r="D858" s="14">
        <f>VLOOKUP(A858,Ποσότητα!$A$2:$J$1184,6,FALSE)</f>
        <v>2</v>
      </c>
      <c r="E858" s="5" t="s">
        <v>2497</v>
      </c>
      <c r="F858" s="14">
        <f>VLOOKUP(A858,Μητρώο!$A$2:$C$1187,3)</f>
        <v>10</v>
      </c>
      <c r="G858" s="26">
        <v>14.1</v>
      </c>
      <c r="H858" s="26">
        <v>0.95</v>
      </c>
      <c r="I858" s="23">
        <v>13.15</v>
      </c>
      <c r="J858" s="14"/>
      <c r="K858" s="14" t="s">
        <v>2369</v>
      </c>
      <c r="L858" s="14" t="s">
        <v>11</v>
      </c>
    </row>
    <row r="859" spans="1:12" ht="13.2" x14ac:dyDescent="0.25">
      <c r="A859" s="7" t="s">
        <v>499</v>
      </c>
      <c r="B859" s="14" t="s">
        <v>1638</v>
      </c>
      <c r="C859" s="22">
        <f>VLOOKUP(A859,Μητρώο!$A$2:$E$1187,5,FALSE)</f>
        <v>45751</v>
      </c>
      <c r="D859" s="14">
        <f>VLOOKUP(A859,Ποσότητα!$A$2:$J$1184,6,FALSE)</f>
        <v>2</v>
      </c>
      <c r="E859" s="5" t="s">
        <v>2497</v>
      </c>
      <c r="F859" s="14">
        <f>VLOOKUP(A859,Μητρώο!$A$2:$C$1187,3)</f>
        <v>10</v>
      </c>
      <c r="G859" s="26">
        <v>6.36</v>
      </c>
      <c r="H859" s="26">
        <v>0.43</v>
      </c>
      <c r="I859" s="23">
        <v>5.93</v>
      </c>
      <c r="J859" s="14"/>
      <c r="K859" s="14" t="s">
        <v>2369</v>
      </c>
      <c r="L859" s="14" t="s">
        <v>11</v>
      </c>
    </row>
    <row r="860" spans="1:12" ht="13.2" x14ac:dyDescent="0.25">
      <c r="A860" s="7" t="s">
        <v>500</v>
      </c>
      <c r="B860" s="14" t="s">
        <v>1639</v>
      </c>
      <c r="C860" s="22">
        <f>VLOOKUP(A860,Μητρώο!$A$2:$E$1187,5,FALSE)</f>
        <v>45751</v>
      </c>
      <c r="D860" s="14">
        <f>VLOOKUP(A860,Ποσότητα!$A$2:$J$1184,6,FALSE)</f>
        <v>120</v>
      </c>
      <c r="E860" s="5" t="s">
        <v>2497</v>
      </c>
      <c r="F860" s="14">
        <f>VLOOKUP(A860,Μητρώο!$A$2:$C$1187,3)</f>
        <v>10</v>
      </c>
      <c r="G860" s="26">
        <v>505.2</v>
      </c>
      <c r="H860" s="26">
        <v>33.909999999999997</v>
      </c>
      <c r="I860" s="23">
        <v>471.29</v>
      </c>
      <c r="J860" s="14"/>
      <c r="K860" s="14" t="s">
        <v>2369</v>
      </c>
      <c r="L860" s="14" t="s">
        <v>11</v>
      </c>
    </row>
    <row r="861" spans="1:12" ht="13.2" x14ac:dyDescent="0.25">
      <c r="A861" s="7" t="s">
        <v>501</v>
      </c>
      <c r="B861" s="14" t="s">
        <v>1640</v>
      </c>
      <c r="C861" s="22">
        <f>VLOOKUP(A861,Μητρώο!$A$2:$E$1187,5,FALSE)</f>
        <v>45751</v>
      </c>
      <c r="D861" s="14">
        <f>VLOOKUP(A861,Ποσότητα!$A$2:$J$1184,6,FALSE)</f>
        <v>156</v>
      </c>
      <c r="E861" s="5" t="s">
        <v>2497</v>
      </c>
      <c r="F861" s="14">
        <f>VLOOKUP(A861,Μητρώο!$A$2:$C$1187,3)</f>
        <v>10</v>
      </c>
      <c r="G861" s="26">
        <v>455.52</v>
      </c>
      <c r="H861" s="26">
        <v>30.58</v>
      </c>
      <c r="I861" s="23">
        <v>424.94</v>
      </c>
      <c r="J861" s="14"/>
      <c r="K861" s="14" t="s">
        <v>2369</v>
      </c>
      <c r="L861" s="14" t="s">
        <v>11</v>
      </c>
    </row>
    <row r="862" spans="1:12" ht="13.2" x14ac:dyDescent="0.25">
      <c r="A862" s="7" t="s">
        <v>502</v>
      </c>
      <c r="B862" s="14" t="s">
        <v>1641</v>
      </c>
      <c r="C862" s="22">
        <f>VLOOKUP(A862,Μητρώο!$A$2:$E$1187,5,FALSE)</f>
        <v>45751</v>
      </c>
      <c r="D862" s="14">
        <f>VLOOKUP(A862,Ποσότητα!$A$2:$J$1184,6,FALSE)</f>
        <v>6</v>
      </c>
      <c r="E862" s="5" t="s">
        <v>2497</v>
      </c>
      <c r="F862" s="14">
        <f>VLOOKUP(A862,Μητρώο!$A$2:$C$1187,3)</f>
        <v>10</v>
      </c>
      <c r="G862" s="26">
        <v>21.48</v>
      </c>
      <c r="H862" s="26">
        <v>1.44</v>
      </c>
      <c r="I862" s="23">
        <v>20.04</v>
      </c>
      <c r="J862" s="14"/>
      <c r="K862" s="14" t="s">
        <v>2369</v>
      </c>
      <c r="L862" s="14" t="s">
        <v>11</v>
      </c>
    </row>
    <row r="863" spans="1:12" ht="13.2" x14ac:dyDescent="0.25">
      <c r="A863" s="7" t="s">
        <v>503</v>
      </c>
      <c r="B863" s="14" t="s">
        <v>1642</v>
      </c>
      <c r="C863" s="22">
        <f>VLOOKUP(A863,Μητρώο!$A$2:$E$1187,5,FALSE)</f>
        <v>45751</v>
      </c>
      <c r="D863" s="14">
        <f>VLOOKUP(A863,Ποσότητα!$A$2:$J$1184,6,FALSE)</f>
        <v>6</v>
      </c>
      <c r="E863" s="5" t="s">
        <v>2497</v>
      </c>
      <c r="F863" s="14">
        <f>VLOOKUP(A863,Μητρώο!$A$2:$C$1187,3)</f>
        <v>10</v>
      </c>
      <c r="G863" s="26">
        <v>30.42</v>
      </c>
      <c r="H863" s="26">
        <v>2.04</v>
      </c>
      <c r="I863" s="23">
        <v>28.38</v>
      </c>
      <c r="J863" s="14"/>
      <c r="K863" s="14" t="s">
        <v>2369</v>
      </c>
      <c r="L863" s="14" t="s">
        <v>11</v>
      </c>
    </row>
    <row r="864" spans="1:12" ht="13.2" x14ac:dyDescent="0.25">
      <c r="A864" s="7" t="s">
        <v>504</v>
      </c>
      <c r="B864" s="14" t="s">
        <v>1643</v>
      </c>
      <c r="C864" s="22">
        <f>VLOOKUP(A864,Μητρώο!$A$2:$E$1187,5,FALSE)</f>
        <v>45751</v>
      </c>
      <c r="D864" s="14">
        <f>VLOOKUP(A864,Ποσότητα!$A$2:$J$1184,6,FALSE)</f>
        <v>12</v>
      </c>
      <c r="E864" s="5" t="s">
        <v>2497</v>
      </c>
      <c r="F864" s="14">
        <f>VLOOKUP(A864,Μητρώο!$A$2:$C$1187,3)</f>
        <v>10</v>
      </c>
      <c r="G864" s="26">
        <v>119.04</v>
      </c>
      <c r="H864" s="26">
        <v>7.99</v>
      </c>
      <c r="I864" s="23">
        <v>111.05</v>
      </c>
      <c r="J864" s="14"/>
      <c r="K864" s="14" t="s">
        <v>2369</v>
      </c>
      <c r="L864" s="14" t="s">
        <v>11</v>
      </c>
    </row>
    <row r="865" spans="1:12" ht="13.2" x14ac:dyDescent="0.25">
      <c r="A865" s="7" t="s">
        <v>505</v>
      </c>
      <c r="B865" s="14" t="s">
        <v>1644</v>
      </c>
      <c r="C865" s="22">
        <f>VLOOKUP(A865,Μητρώο!$A$2:$E$1187,5,FALSE)</f>
        <v>45751</v>
      </c>
      <c r="D865" s="14">
        <f>VLOOKUP(A865,Ποσότητα!$A$2:$J$1184,6,FALSE)</f>
        <v>10</v>
      </c>
      <c r="E865" s="5" t="s">
        <v>2497</v>
      </c>
      <c r="F865" s="14">
        <f>VLOOKUP(A865,Μητρώο!$A$2:$C$1187,3)</f>
        <v>10</v>
      </c>
      <c r="G865" s="26">
        <v>96.6</v>
      </c>
      <c r="H865" s="26">
        <v>6.48</v>
      </c>
      <c r="I865" s="23">
        <v>90.12</v>
      </c>
      <c r="J865" s="14"/>
      <c r="K865" s="14" t="s">
        <v>2369</v>
      </c>
      <c r="L865" s="14" t="s">
        <v>11</v>
      </c>
    </row>
    <row r="866" spans="1:12" ht="13.2" x14ac:dyDescent="0.25">
      <c r="A866" s="7" t="s">
        <v>506</v>
      </c>
      <c r="B866" s="14" t="s">
        <v>1645</v>
      </c>
      <c r="C866" s="22">
        <f>VLOOKUP(A866,Μητρώο!$A$2:$E$1187,5,FALSE)</f>
        <v>45751</v>
      </c>
      <c r="D866" s="14">
        <f>VLOOKUP(A866,Ποσότητα!$A$2:$J$1184,6,FALSE)</f>
        <v>12</v>
      </c>
      <c r="E866" s="5" t="s">
        <v>2497</v>
      </c>
      <c r="F866" s="14">
        <f>VLOOKUP(A866,Μητρώο!$A$2:$C$1187,3)</f>
        <v>10</v>
      </c>
      <c r="G866" s="26">
        <v>115.92</v>
      </c>
      <c r="H866" s="26">
        <v>7.78</v>
      </c>
      <c r="I866" s="23">
        <v>108.14</v>
      </c>
      <c r="J866" s="14"/>
      <c r="K866" s="14" t="s">
        <v>2369</v>
      </c>
      <c r="L866" s="14" t="s">
        <v>11</v>
      </c>
    </row>
    <row r="867" spans="1:12" ht="13.2" x14ac:dyDescent="0.25">
      <c r="A867" s="7" t="s">
        <v>507</v>
      </c>
      <c r="B867" s="14" t="s">
        <v>1646</v>
      </c>
      <c r="C867" s="22">
        <f>VLOOKUP(A867,Μητρώο!$A$2:$E$1187,5,FALSE)</f>
        <v>45751</v>
      </c>
      <c r="D867" s="14">
        <f>VLOOKUP(A867,Ποσότητα!$A$2:$J$1184,6,FALSE)</f>
        <v>7</v>
      </c>
      <c r="E867" s="5" t="s">
        <v>2497</v>
      </c>
      <c r="F867" s="14">
        <f>VLOOKUP(A867,Μητρώο!$A$2:$C$1187,3)</f>
        <v>10</v>
      </c>
      <c r="G867" s="26">
        <v>77.7</v>
      </c>
      <c r="H867" s="26">
        <v>5.22</v>
      </c>
      <c r="I867" s="23">
        <v>72.48</v>
      </c>
      <c r="J867" s="14"/>
      <c r="K867" s="14" t="s">
        <v>2369</v>
      </c>
      <c r="L867" s="14" t="s">
        <v>11</v>
      </c>
    </row>
    <row r="868" spans="1:12" ht="13.2" x14ac:dyDescent="0.25">
      <c r="A868" s="7" t="s">
        <v>508</v>
      </c>
      <c r="B868" s="14" t="s">
        <v>1647</v>
      </c>
      <c r="C868" s="22">
        <f>VLOOKUP(A868,Μητρώο!$A$2:$E$1187,5,FALSE)</f>
        <v>45751</v>
      </c>
      <c r="D868" s="14">
        <f>VLOOKUP(A868,Ποσότητα!$A$2:$J$1184,6,FALSE)</f>
        <v>4</v>
      </c>
      <c r="E868" s="5" t="s">
        <v>2497</v>
      </c>
      <c r="F868" s="14">
        <f>VLOOKUP(A868,Μητρώο!$A$2:$C$1187,3)</f>
        <v>10</v>
      </c>
      <c r="G868" s="26">
        <v>35.72</v>
      </c>
      <c r="H868" s="26">
        <v>2.4</v>
      </c>
      <c r="I868" s="23">
        <v>33.32</v>
      </c>
      <c r="J868" s="14"/>
      <c r="K868" s="14" t="s">
        <v>2369</v>
      </c>
      <c r="L868" s="14" t="s">
        <v>11</v>
      </c>
    </row>
    <row r="869" spans="1:12" ht="13.2" x14ac:dyDescent="0.25">
      <c r="A869" s="7" t="s">
        <v>509</v>
      </c>
      <c r="B869" s="14" t="s">
        <v>1648</v>
      </c>
      <c r="C869" s="22">
        <f>VLOOKUP(A869,Μητρώο!$A$2:$E$1187,5,FALSE)</f>
        <v>45751</v>
      </c>
      <c r="D869" s="14">
        <f>VLOOKUP(A869,Ποσότητα!$A$2:$J$1184,6,FALSE)</f>
        <v>6</v>
      </c>
      <c r="E869" s="5" t="s">
        <v>2497</v>
      </c>
      <c r="F869" s="14">
        <f>VLOOKUP(A869,Μητρώο!$A$2:$C$1187,3)</f>
        <v>10</v>
      </c>
      <c r="G869" s="26">
        <v>68.34</v>
      </c>
      <c r="H869" s="26">
        <v>4.59</v>
      </c>
      <c r="I869" s="23">
        <v>63.75</v>
      </c>
      <c r="J869" s="14"/>
      <c r="K869" s="14" t="s">
        <v>2369</v>
      </c>
      <c r="L869" s="14" t="s">
        <v>11</v>
      </c>
    </row>
    <row r="870" spans="1:12" ht="13.2" x14ac:dyDescent="0.25">
      <c r="A870" s="7" t="s">
        <v>510</v>
      </c>
      <c r="B870" s="14" t="s">
        <v>1649</v>
      </c>
      <c r="C870" s="22">
        <f>VLOOKUP(A870,Μητρώο!$A$2:$E$1187,5,FALSE)</f>
        <v>45751</v>
      </c>
      <c r="D870" s="14">
        <f>VLOOKUP(A870,Ποσότητα!$A$2:$J$1184,6,FALSE)</f>
        <v>1</v>
      </c>
      <c r="E870" s="5" t="s">
        <v>2497</v>
      </c>
      <c r="F870" s="14">
        <f>VLOOKUP(A870,Μητρώο!$A$2:$C$1187,3)</f>
        <v>10</v>
      </c>
      <c r="G870" s="26">
        <v>31.26</v>
      </c>
      <c r="H870" s="26">
        <v>2.1</v>
      </c>
      <c r="I870" s="23">
        <v>29.16</v>
      </c>
      <c r="J870" s="14"/>
      <c r="K870" s="14" t="s">
        <v>2369</v>
      </c>
      <c r="L870" s="14" t="s">
        <v>11</v>
      </c>
    </row>
    <row r="871" spans="1:12" ht="13.2" x14ac:dyDescent="0.25">
      <c r="A871" s="7" t="s">
        <v>511</v>
      </c>
      <c r="B871" s="14" t="s">
        <v>1650</v>
      </c>
      <c r="C871" s="22">
        <f>VLOOKUP(A871,Μητρώο!$A$2:$E$1187,5,FALSE)</f>
        <v>45751</v>
      </c>
      <c r="D871" s="14">
        <f>VLOOKUP(A871,Ποσότητα!$A$2:$J$1184,6,FALSE)</f>
        <v>1</v>
      </c>
      <c r="E871" s="5" t="s">
        <v>2497</v>
      </c>
      <c r="F871" s="14">
        <f>VLOOKUP(A871,Μητρώο!$A$2:$C$1187,3)</f>
        <v>10</v>
      </c>
      <c r="G871" s="26">
        <v>31.26</v>
      </c>
      <c r="H871" s="26">
        <v>2.1</v>
      </c>
      <c r="I871" s="23">
        <v>29.16</v>
      </c>
      <c r="J871" s="14"/>
      <c r="K871" s="14" t="s">
        <v>2369</v>
      </c>
      <c r="L871" s="14" t="s">
        <v>11</v>
      </c>
    </row>
    <row r="872" spans="1:12" ht="13.2" x14ac:dyDescent="0.25">
      <c r="A872" s="7" t="s">
        <v>512</v>
      </c>
      <c r="B872" s="14" t="s">
        <v>1651</v>
      </c>
      <c r="C872" s="22">
        <f>VLOOKUP(A872,Μητρώο!$A$2:$E$1187,5,FALSE)</f>
        <v>45751</v>
      </c>
      <c r="D872" s="14">
        <f>VLOOKUP(A872,Ποσότητα!$A$2:$J$1184,6,FALSE)</f>
        <v>1</v>
      </c>
      <c r="E872" s="5" t="s">
        <v>2497</v>
      </c>
      <c r="F872" s="14">
        <f>VLOOKUP(A872,Μητρώο!$A$2:$C$1187,3)</f>
        <v>10</v>
      </c>
      <c r="G872" s="26">
        <v>19.03</v>
      </c>
      <c r="H872" s="26">
        <v>1.28</v>
      </c>
      <c r="I872" s="23">
        <v>17.75</v>
      </c>
      <c r="J872" s="14"/>
      <c r="K872" s="14" t="s">
        <v>2369</v>
      </c>
      <c r="L872" s="14" t="s">
        <v>11</v>
      </c>
    </row>
    <row r="873" spans="1:12" ht="13.2" x14ac:dyDescent="0.25">
      <c r="A873" s="7" t="s">
        <v>513</v>
      </c>
      <c r="B873" s="14" t="s">
        <v>1652</v>
      </c>
      <c r="C873" s="22">
        <f>VLOOKUP(A873,Μητρώο!$A$2:$E$1187,5,FALSE)</f>
        <v>45751</v>
      </c>
      <c r="D873" s="14">
        <f>VLOOKUP(A873,Ποσότητα!$A$2:$J$1184,6,FALSE)</f>
        <v>2</v>
      </c>
      <c r="E873" s="5" t="s">
        <v>2497</v>
      </c>
      <c r="F873" s="14">
        <f>VLOOKUP(A873,Μητρώο!$A$2:$C$1187,3)</f>
        <v>10</v>
      </c>
      <c r="G873" s="26">
        <v>6.96</v>
      </c>
      <c r="H873" s="26">
        <v>0.47</v>
      </c>
      <c r="I873" s="23">
        <v>6.49</v>
      </c>
      <c r="J873" s="14"/>
      <c r="K873" s="14" t="s">
        <v>2369</v>
      </c>
      <c r="L873" s="14" t="s">
        <v>11</v>
      </c>
    </row>
    <row r="874" spans="1:12" ht="13.2" x14ac:dyDescent="0.25">
      <c r="A874" s="7" t="s">
        <v>514</v>
      </c>
      <c r="B874" s="14" t="s">
        <v>1653</v>
      </c>
      <c r="C874" s="22">
        <f>VLOOKUP(A874,Μητρώο!$A$2:$E$1187,5,FALSE)</f>
        <v>45751</v>
      </c>
      <c r="D874" s="14">
        <f>VLOOKUP(A874,Ποσότητα!$A$2:$J$1184,6,FALSE)</f>
        <v>2</v>
      </c>
      <c r="E874" s="5" t="s">
        <v>2497</v>
      </c>
      <c r="F874" s="14">
        <f>VLOOKUP(A874,Μητρώο!$A$2:$C$1187,3)</f>
        <v>10</v>
      </c>
      <c r="G874" s="26">
        <v>3.7</v>
      </c>
      <c r="H874" s="26">
        <v>0.25</v>
      </c>
      <c r="I874" s="23">
        <v>3.45</v>
      </c>
      <c r="J874" s="14"/>
      <c r="K874" s="14" t="s">
        <v>2369</v>
      </c>
      <c r="L874" s="14" t="s">
        <v>11</v>
      </c>
    </row>
    <row r="875" spans="1:12" ht="13.2" x14ac:dyDescent="0.25">
      <c r="A875" s="7" t="s">
        <v>515</v>
      </c>
      <c r="B875" s="14" t="s">
        <v>1654</v>
      </c>
      <c r="C875" s="22">
        <f>VLOOKUP(A875,Μητρώο!$A$2:$E$1187,5,FALSE)</f>
        <v>45751</v>
      </c>
      <c r="D875" s="14">
        <f>VLOOKUP(A875,Ποσότητα!$A$2:$J$1184,6,FALSE)</f>
        <v>2</v>
      </c>
      <c r="E875" s="5" t="s">
        <v>2497</v>
      </c>
      <c r="F875" s="14">
        <f>VLOOKUP(A875,Μητρώο!$A$2:$C$1187,3)</f>
        <v>10</v>
      </c>
      <c r="G875" s="26">
        <v>3.4</v>
      </c>
      <c r="H875" s="26">
        <v>0.23</v>
      </c>
      <c r="I875" s="23">
        <v>3.17</v>
      </c>
      <c r="J875" s="14"/>
      <c r="K875" s="14" t="s">
        <v>2369</v>
      </c>
      <c r="L875" s="14" t="s">
        <v>11</v>
      </c>
    </row>
    <row r="876" spans="1:12" ht="13.2" x14ac:dyDescent="0.25">
      <c r="A876" s="7" t="s">
        <v>516</v>
      </c>
      <c r="B876" s="14" t="s">
        <v>1655</v>
      </c>
      <c r="C876" s="22">
        <f>VLOOKUP(A876,Μητρώο!$A$2:$E$1187,5,FALSE)</f>
        <v>45751</v>
      </c>
      <c r="D876" s="14">
        <f>VLOOKUP(A876,Ποσότητα!$A$2:$J$1184,6,FALSE)</f>
        <v>2</v>
      </c>
      <c r="E876" s="5" t="s">
        <v>2497</v>
      </c>
      <c r="F876" s="14">
        <f>VLOOKUP(A876,Μητρώο!$A$2:$C$1187,3)</f>
        <v>10</v>
      </c>
      <c r="G876" s="26">
        <v>4.3600000000000003</v>
      </c>
      <c r="H876" s="26">
        <v>0.28999999999999998</v>
      </c>
      <c r="I876" s="23">
        <v>4.07</v>
      </c>
      <c r="J876" s="14"/>
      <c r="K876" s="14" t="s">
        <v>2369</v>
      </c>
      <c r="L876" s="14" t="s">
        <v>11</v>
      </c>
    </row>
    <row r="877" spans="1:12" ht="13.2" x14ac:dyDescent="0.25">
      <c r="A877" s="7" t="s">
        <v>861</v>
      </c>
      <c r="B877" s="14" t="s">
        <v>1978</v>
      </c>
      <c r="C877" s="22">
        <f>VLOOKUP(A877,Μητρώο!$A$2:$E$1187,5,FALSE)</f>
        <v>45751</v>
      </c>
      <c r="D877" s="14">
        <f>VLOOKUP(A877,Ποσότητα!$A$2:$J$1184,6,FALSE)</f>
        <v>1</v>
      </c>
      <c r="E877" s="5" t="s">
        <v>2492</v>
      </c>
      <c r="F877" s="14">
        <f>VLOOKUP(A877,Μητρώο!$A$2:$C$1187,3)</f>
        <v>10</v>
      </c>
      <c r="G877" s="26">
        <v>9.6300000000000008</v>
      </c>
      <c r="H877" s="26">
        <v>0.65</v>
      </c>
      <c r="I877" s="23">
        <v>8.98</v>
      </c>
      <c r="J877" s="14"/>
      <c r="K877" s="14" t="s">
        <v>2371</v>
      </c>
      <c r="L877" s="14" t="s">
        <v>11</v>
      </c>
    </row>
    <row r="878" spans="1:12" ht="13.2" x14ac:dyDescent="0.25">
      <c r="A878" s="7" t="s">
        <v>862</v>
      </c>
      <c r="B878" s="14" t="s">
        <v>1979</v>
      </c>
      <c r="C878" s="22">
        <f>VLOOKUP(A878,Μητρώο!$A$2:$E$1187,5,FALSE)</f>
        <v>45751</v>
      </c>
      <c r="D878" s="14">
        <f>VLOOKUP(A878,Ποσότητα!$A$2:$J$1184,6,FALSE)</f>
        <v>80</v>
      </c>
      <c r="E878" s="5" t="s">
        <v>2492</v>
      </c>
      <c r="F878" s="14">
        <f>VLOOKUP(A878,Μητρώο!$A$2:$C$1187,3)</f>
        <v>10</v>
      </c>
      <c r="G878" s="26">
        <v>107.2</v>
      </c>
      <c r="H878" s="26">
        <v>7.2</v>
      </c>
      <c r="I878" s="23">
        <v>100</v>
      </c>
      <c r="J878" s="14"/>
      <c r="K878" s="14" t="s">
        <v>2371</v>
      </c>
      <c r="L878" s="14" t="s">
        <v>11</v>
      </c>
    </row>
    <row r="879" spans="1:12" ht="13.2" x14ac:dyDescent="0.25">
      <c r="A879" s="7" t="s">
        <v>517</v>
      </c>
      <c r="B879" s="14" t="s">
        <v>1656</v>
      </c>
      <c r="C879" s="22">
        <f>VLOOKUP(A879,Μητρώο!$A$2:$E$1187,5,FALSE)</f>
        <v>45751</v>
      </c>
      <c r="D879" s="14">
        <f>VLOOKUP(A879,Ποσότητα!$A$2:$J$1184,6,FALSE)</f>
        <v>2</v>
      </c>
      <c r="E879" s="5" t="s">
        <v>2497</v>
      </c>
      <c r="F879" s="14">
        <f>VLOOKUP(A879,Μητρώο!$A$2:$C$1187,3)</f>
        <v>10</v>
      </c>
      <c r="G879" s="26">
        <v>7.92</v>
      </c>
      <c r="H879" s="26">
        <v>0.53</v>
      </c>
      <c r="I879" s="23">
        <v>7.39</v>
      </c>
      <c r="J879" s="14"/>
      <c r="K879" s="14" t="s">
        <v>2369</v>
      </c>
      <c r="L879" s="14" t="s">
        <v>11</v>
      </c>
    </row>
    <row r="880" spans="1:12" ht="13.2" x14ac:dyDescent="0.25">
      <c r="A880" s="7" t="s">
        <v>518</v>
      </c>
      <c r="B880" s="14" t="s">
        <v>1657</v>
      </c>
      <c r="C880" s="22">
        <f>VLOOKUP(A880,Μητρώο!$A$2:$E$1187,5,FALSE)</f>
        <v>45751</v>
      </c>
      <c r="D880" s="14">
        <f>VLOOKUP(A880,Ποσότητα!$A$2:$J$1184,6,FALSE)</f>
        <v>12</v>
      </c>
      <c r="E880" s="5" t="s">
        <v>2497</v>
      </c>
      <c r="F880" s="14">
        <f>VLOOKUP(A880,Μητρώο!$A$2:$C$1187,3)</f>
        <v>10</v>
      </c>
      <c r="G880" s="26">
        <v>133.44</v>
      </c>
      <c r="H880" s="26">
        <v>8.9600000000000009</v>
      </c>
      <c r="I880" s="23">
        <v>124.48</v>
      </c>
      <c r="J880" s="14"/>
      <c r="K880" s="14" t="s">
        <v>2369</v>
      </c>
      <c r="L880" s="14" t="s">
        <v>11</v>
      </c>
    </row>
    <row r="881" spans="1:12" ht="13.2" x14ac:dyDescent="0.25">
      <c r="A881" s="7" t="s">
        <v>519</v>
      </c>
      <c r="B881" s="14" t="s">
        <v>1657</v>
      </c>
      <c r="C881" s="22">
        <f>VLOOKUP(A881,Μητρώο!$A$2:$E$1187,5,FALSE)</f>
        <v>45751</v>
      </c>
      <c r="D881" s="14">
        <f>VLOOKUP(A881,Ποσότητα!$A$2:$J$1184,6,FALSE)</f>
        <v>12</v>
      </c>
      <c r="E881" s="5" t="s">
        <v>2497</v>
      </c>
      <c r="F881" s="14">
        <f>VLOOKUP(A881,Μητρώο!$A$2:$C$1187,3)</f>
        <v>10</v>
      </c>
      <c r="G881" s="26">
        <v>133.44</v>
      </c>
      <c r="H881" s="26">
        <v>8.9600000000000009</v>
      </c>
      <c r="I881" s="23">
        <v>124.48</v>
      </c>
      <c r="J881" s="14"/>
      <c r="K881" s="14" t="s">
        <v>2369</v>
      </c>
      <c r="L881" s="14" t="s">
        <v>11</v>
      </c>
    </row>
    <row r="882" spans="1:12" ht="13.2" x14ac:dyDescent="0.25">
      <c r="A882" s="7" t="s">
        <v>520</v>
      </c>
      <c r="B882" s="14" t="s">
        <v>1658</v>
      </c>
      <c r="C882" s="22">
        <f>VLOOKUP(A882,Μητρώο!$A$2:$E$1187,5,FALSE)</f>
        <v>45751</v>
      </c>
      <c r="D882" s="14">
        <f>VLOOKUP(A882,Ποσότητα!$A$2:$J$1184,6,FALSE)</f>
        <v>6</v>
      </c>
      <c r="E882" s="5" t="s">
        <v>2497</v>
      </c>
      <c r="F882" s="14">
        <f>VLOOKUP(A882,Μητρώο!$A$2:$C$1187,3)</f>
        <v>10</v>
      </c>
      <c r="G882" s="26">
        <v>63.36</v>
      </c>
      <c r="H882" s="26">
        <v>4.25</v>
      </c>
      <c r="I882" s="23">
        <v>59.11</v>
      </c>
      <c r="J882" s="14"/>
      <c r="K882" s="14" t="s">
        <v>2369</v>
      </c>
      <c r="L882" s="14" t="s">
        <v>11</v>
      </c>
    </row>
    <row r="883" spans="1:12" ht="13.2" x14ac:dyDescent="0.25">
      <c r="A883" s="7" t="s">
        <v>521</v>
      </c>
      <c r="B883" s="14" t="s">
        <v>1659</v>
      </c>
      <c r="C883" s="22">
        <f>VLOOKUP(A883,Μητρώο!$A$2:$E$1187,5,FALSE)</f>
        <v>45751</v>
      </c>
      <c r="D883" s="14">
        <f>VLOOKUP(A883,Ποσότητα!$A$2:$J$1184,6,FALSE)</f>
        <v>6</v>
      </c>
      <c r="E883" s="5" t="s">
        <v>2497</v>
      </c>
      <c r="F883" s="14">
        <f>VLOOKUP(A883,Μητρώο!$A$2:$C$1187,3)</f>
        <v>10</v>
      </c>
      <c r="G883" s="26">
        <v>63.6</v>
      </c>
      <c r="H883" s="26">
        <v>4.2699999999999996</v>
      </c>
      <c r="I883" s="23">
        <v>59.33</v>
      </c>
      <c r="J883" s="14"/>
      <c r="K883" s="14" t="s">
        <v>2369</v>
      </c>
      <c r="L883" s="14" t="s">
        <v>11</v>
      </c>
    </row>
    <row r="884" spans="1:12" ht="13.2" x14ac:dyDescent="0.25">
      <c r="A884" s="7" t="s">
        <v>522</v>
      </c>
      <c r="B884" s="14" t="s">
        <v>1660</v>
      </c>
      <c r="C884" s="22">
        <f>VLOOKUP(A884,Μητρώο!$A$2:$E$1187,5,FALSE)</f>
        <v>45751</v>
      </c>
      <c r="D884" s="14">
        <f>VLOOKUP(A884,Ποσότητα!$A$2:$J$1184,6,FALSE)</f>
        <v>6</v>
      </c>
      <c r="E884" s="5" t="s">
        <v>2497</v>
      </c>
      <c r="F884" s="14">
        <f>VLOOKUP(A884,Μητρώο!$A$2:$C$1187,3)</f>
        <v>10</v>
      </c>
      <c r="G884" s="26">
        <v>68.88</v>
      </c>
      <c r="H884" s="26">
        <v>4.62</v>
      </c>
      <c r="I884" s="23">
        <v>64.260000000000005</v>
      </c>
      <c r="J884" s="14"/>
      <c r="K884" s="14" t="s">
        <v>2369</v>
      </c>
      <c r="L884" s="14" t="s">
        <v>11</v>
      </c>
    </row>
    <row r="885" spans="1:12" ht="13.2" x14ac:dyDescent="0.25">
      <c r="A885" s="7" t="s">
        <v>523</v>
      </c>
      <c r="B885" s="14" t="s">
        <v>1661</v>
      </c>
      <c r="C885" s="22">
        <f>VLOOKUP(A885,Μητρώο!$A$2:$E$1187,5,FALSE)</f>
        <v>45751</v>
      </c>
      <c r="D885" s="14">
        <f>VLOOKUP(A885,Ποσότητα!$A$2:$J$1184,6,FALSE)</f>
        <v>12</v>
      </c>
      <c r="E885" s="5" t="s">
        <v>2497</v>
      </c>
      <c r="F885" s="14">
        <f>VLOOKUP(A885,Μητρώο!$A$2:$C$1187,3)</f>
        <v>10</v>
      </c>
      <c r="G885" s="26">
        <v>137.76</v>
      </c>
      <c r="H885" s="26">
        <v>9.25</v>
      </c>
      <c r="I885" s="23">
        <v>128.51</v>
      </c>
      <c r="J885" s="14"/>
      <c r="K885" s="14" t="s">
        <v>2369</v>
      </c>
      <c r="L885" s="14" t="s">
        <v>11</v>
      </c>
    </row>
    <row r="886" spans="1:12" ht="13.2" x14ac:dyDescent="0.25">
      <c r="A886" s="7" t="s">
        <v>524</v>
      </c>
      <c r="B886" s="14" t="s">
        <v>1662</v>
      </c>
      <c r="C886" s="22">
        <f>VLOOKUP(A886,Μητρώο!$A$2:$E$1187,5,FALSE)</f>
        <v>45751</v>
      </c>
      <c r="D886" s="14">
        <f>VLOOKUP(A886,Ποσότητα!$A$2:$J$1184,6,FALSE)</f>
        <v>12</v>
      </c>
      <c r="E886" s="5" t="s">
        <v>2497</v>
      </c>
      <c r="F886" s="14">
        <f>VLOOKUP(A886,Μητρώο!$A$2:$C$1187,3)</f>
        <v>10</v>
      </c>
      <c r="G886" s="26">
        <v>131.28</v>
      </c>
      <c r="H886" s="26">
        <v>8.81</v>
      </c>
      <c r="I886" s="23">
        <v>122.47</v>
      </c>
      <c r="J886" s="14"/>
      <c r="K886" s="14" t="s">
        <v>2369</v>
      </c>
      <c r="L886" s="14" t="s">
        <v>11</v>
      </c>
    </row>
    <row r="887" spans="1:12" ht="13.2" x14ac:dyDescent="0.25">
      <c r="A887" s="7" t="s">
        <v>525</v>
      </c>
      <c r="B887" s="14" t="s">
        <v>1662</v>
      </c>
      <c r="C887" s="22">
        <f>VLOOKUP(A887,Μητρώο!$A$2:$E$1187,5,FALSE)</f>
        <v>45751</v>
      </c>
      <c r="D887" s="14">
        <f>VLOOKUP(A887,Ποσότητα!$A$2:$J$1184,6,FALSE)</f>
        <v>12</v>
      </c>
      <c r="E887" s="5" t="s">
        <v>2497</v>
      </c>
      <c r="F887" s="14">
        <f>VLOOKUP(A887,Μητρώο!$A$2:$C$1187,3)</f>
        <v>10</v>
      </c>
      <c r="G887" s="26">
        <v>91.56</v>
      </c>
      <c r="H887" s="26">
        <v>6.15</v>
      </c>
      <c r="I887" s="23">
        <v>85.41</v>
      </c>
      <c r="J887" s="14"/>
      <c r="K887" s="14" t="s">
        <v>2369</v>
      </c>
      <c r="L887" s="14" t="s">
        <v>11</v>
      </c>
    </row>
    <row r="888" spans="1:12" ht="13.2" x14ac:dyDescent="0.25">
      <c r="A888" s="7" t="s">
        <v>526</v>
      </c>
      <c r="B888" s="14" t="s">
        <v>1663</v>
      </c>
      <c r="C888" s="22">
        <f>VLOOKUP(A888,Μητρώο!$A$2:$E$1187,5,FALSE)</f>
        <v>45751</v>
      </c>
      <c r="D888" s="14">
        <f>VLOOKUP(A888,Ποσότητα!$A$2:$J$1184,6,FALSE)</f>
        <v>12</v>
      </c>
      <c r="E888" s="5" t="s">
        <v>2497</v>
      </c>
      <c r="F888" s="14">
        <f>VLOOKUP(A888,Μητρώο!$A$2:$C$1187,3)</f>
        <v>10</v>
      </c>
      <c r="G888" s="26">
        <v>131.28</v>
      </c>
      <c r="H888" s="26">
        <v>8.81</v>
      </c>
      <c r="I888" s="23">
        <v>122.47</v>
      </c>
      <c r="J888" s="14"/>
      <c r="K888" s="14" t="s">
        <v>2369</v>
      </c>
      <c r="L888" s="14" t="s">
        <v>11</v>
      </c>
    </row>
    <row r="889" spans="1:12" ht="13.2" x14ac:dyDescent="0.25">
      <c r="A889" s="7" t="s">
        <v>527</v>
      </c>
      <c r="B889" s="14" t="s">
        <v>1663</v>
      </c>
      <c r="C889" s="22">
        <f>VLOOKUP(A889,Μητρώο!$A$2:$E$1187,5,FALSE)</f>
        <v>45751</v>
      </c>
      <c r="D889" s="14">
        <f>VLOOKUP(A889,Ποσότητα!$A$2:$J$1184,6,FALSE)</f>
        <v>12</v>
      </c>
      <c r="E889" s="5" t="s">
        <v>2497</v>
      </c>
      <c r="F889" s="14">
        <f>VLOOKUP(A889,Μητρώο!$A$2:$C$1187,3)</f>
        <v>10</v>
      </c>
      <c r="G889" s="26">
        <v>91.56</v>
      </c>
      <c r="H889" s="26">
        <v>6.15</v>
      </c>
      <c r="I889" s="23">
        <v>85.41</v>
      </c>
      <c r="J889" s="14"/>
      <c r="K889" s="14" t="s">
        <v>2369</v>
      </c>
      <c r="L889" s="14" t="s">
        <v>11</v>
      </c>
    </row>
    <row r="890" spans="1:12" ht="13.2" x14ac:dyDescent="0.25">
      <c r="A890" s="7" t="s">
        <v>528</v>
      </c>
      <c r="B890" s="14" t="s">
        <v>1664</v>
      </c>
      <c r="C890" s="22">
        <f>VLOOKUP(A890,Μητρώο!$A$2:$E$1187,5,FALSE)</f>
        <v>45751</v>
      </c>
      <c r="D890" s="14">
        <f>VLOOKUP(A890,Ποσότητα!$A$2:$J$1184,6,FALSE)</f>
        <v>12</v>
      </c>
      <c r="E890" s="5" t="s">
        <v>2497</v>
      </c>
      <c r="F890" s="14">
        <f>VLOOKUP(A890,Μητρώο!$A$2:$C$1187,3)</f>
        <v>10</v>
      </c>
      <c r="G890" s="26">
        <v>120.72</v>
      </c>
      <c r="H890" s="26">
        <v>8.1</v>
      </c>
      <c r="I890" s="23">
        <v>112.62</v>
      </c>
      <c r="J890" s="14"/>
      <c r="K890" s="14" t="s">
        <v>2369</v>
      </c>
      <c r="L890" s="14" t="s">
        <v>11</v>
      </c>
    </row>
    <row r="891" spans="1:12" ht="13.2" x14ac:dyDescent="0.25">
      <c r="A891" s="7" t="s">
        <v>529</v>
      </c>
      <c r="B891" s="14" t="s">
        <v>1665</v>
      </c>
      <c r="C891" s="22">
        <f>VLOOKUP(A891,Μητρώο!$A$2:$E$1187,5,FALSE)</f>
        <v>45751</v>
      </c>
      <c r="D891" s="14">
        <f>VLOOKUP(A891,Ποσότητα!$A$2:$J$1184,6,FALSE)</f>
        <v>12</v>
      </c>
      <c r="E891" s="5" t="s">
        <v>2497</v>
      </c>
      <c r="F891" s="14">
        <f>VLOOKUP(A891,Μητρώο!$A$2:$C$1187,3)</f>
        <v>10</v>
      </c>
      <c r="G891" s="26">
        <v>168.48</v>
      </c>
      <c r="H891" s="26">
        <v>11.31</v>
      </c>
      <c r="I891" s="23">
        <v>157.16999999999999</v>
      </c>
      <c r="J891" s="14"/>
      <c r="K891" s="14" t="s">
        <v>2369</v>
      </c>
      <c r="L891" s="14" t="s">
        <v>11</v>
      </c>
    </row>
    <row r="892" spans="1:12" ht="13.2" x14ac:dyDescent="0.25">
      <c r="A892" s="7" t="s">
        <v>530</v>
      </c>
      <c r="B892" s="14" t="s">
        <v>1666</v>
      </c>
      <c r="C892" s="22">
        <f>VLOOKUP(A892,Μητρώο!$A$2:$E$1187,5,FALSE)</f>
        <v>45751</v>
      </c>
      <c r="D892" s="14">
        <f>VLOOKUP(A892,Ποσότητα!$A$2:$J$1184,6,FALSE)</f>
        <v>6</v>
      </c>
      <c r="E892" s="5" t="s">
        <v>2497</v>
      </c>
      <c r="F892" s="14">
        <f>VLOOKUP(A892,Μητρώο!$A$2:$C$1187,3)</f>
        <v>10</v>
      </c>
      <c r="G892" s="26">
        <v>70.98</v>
      </c>
      <c r="H892" s="26">
        <v>4.76</v>
      </c>
      <c r="I892" s="23">
        <v>66.22</v>
      </c>
      <c r="J892" s="14"/>
      <c r="K892" s="14" t="s">
        <v>2369</v>
      </c>
      <c r="L892" s="14" t="s">
        <v>11</v>
      </c>
    </row>
    <row r="893" spans="1:12" ht="13.2" x14ac:dyDescent="0.25">
      <c r="A893" s="7" t="s">
        <v>531</v>
      </c>
      <c r="B893" s="14" t="s">
        <v>1667</v>
      </c>
      <c r="C893" s="22">
        <f>VLOOKUP(A893,Μητρώο!$A$2:$E$1187,5,FALSE)</f>
        <v>45751</v>
      </c>
      <c r="D893" s="14">
        <f>VLOOKUP(A893,Ποσότητα!$A$2:$J$1184,6,FALSE)</f>
        <v>6</v>
      </c>
      <c r="E893" s="5" t="s">
        <v>2497</v>
      </c>
      <c r="F893" s="14">
        <f>VLOOKUP(A893,Μητρώο!$A$2:$C$1187,3)</f>
        <v>10</v>
      </c>
      <c r="G893" s="26">
        <v>47.4</v>
      </c>
      <c r="H893" s="26">
        <v>3.18</v>
      </c>
      <c r="I893" s="23">
        <v>44.22</v>
      </c>
      <c r="J893" s="14"/>
      <c r="K893" s="14" t="s">
        <v>2369</v>
      </c>
      <c r="L893" s="14" t="s">
        <v>11</v>
      </c>
    </row>
    <row r="894" spans="1:12" ht="13.2" x14ac:dyDescent="0.25">
      <c r="A894" s="7" t="s">
        <v>532</v>
      </c>
      <c r="B894" s="14" t="s">
        <v>1668</v>
      </c>
      <c r="C894" s="22">
        <f>VLOOKUP(A894,Μητρώο!$A$2:$E$1187,5,FALSE)</f>
        <v>45751</v>
      </c>
      <c r="D894" s="14">
        <f>VLOOKUP(A894,Ποσότητα!$A$2:$J$1184,6,FALSE)</f>
        <v>6</v>
      </c>
      <c r="E894" s="5" t="s">
        <v>2497</v>
      </c>
      <c r="F894" s="14">
        <f>VLOOKUP(A894,Μητρώο!$A$2:$C$1187,3)</f>
        <v>10</v>
      </c>
      <c r="G894" s="26">
        <v>68.040000000000006</v>
      </c>
      <c r="H894" s="26">
        <v>4.57</v>
      </c>
      <c r="I894" s="23">
        <v>63.47</v>
      </c>
      <c r="J894" s="14"/>
      <c r="K894" s="14" t="s">
        <v>2369</v>
      </c>
      <c r="L894" s="14" t="s">
        <v>11</v>
      </c>
    </row>
    <row r="895" spans="1:12" ht="13.2" x14ac:dyDescent="0.25">
      <c r="A895" s="7" t="s">
        <v>533</v>
      </c>
      <c r="B895" s="14" t="s">
        <v>1669</v>
      </c>
      <c r="C895" s="22">
        <f>VLOOKUP(A895,Μητρώο!$A$2:$E$1187,5,FALSE)</f>
        <v>45751</v>
      </c>
      <c r="D895" s="14">
        <f>VLOOKUP(A895,Ποσότητα!$A$2:$J$1184,6,FALSE)</f>
        <v>6</v>
      </c>
      <c r="E895" s="5" t="s">
        <v>2497</v>
      </c>
      <c r="F895" s="14">
        <f>VLOOKUP(A895,Μητρώο!$A$2:$C$1187,3)</f>
        <v>10</v>
      </c>
      <c r="G895" s="26">
        <v>93.96</v>
      </c>
      <c r="H895" s="26">
        <v>6.31</v>
      </c>
      <c r="I895" s="23">
        <v>87.65</v>
      </c>
      <c r="J895" s="14"/>
      <c r="K895" s="14" t="s">
        <v>2369</v>
      </c>
      <c r="L895" s="14" t="s">
        <v>11</v>
      </c>
    </row>
    <row r="896" spans="1:12" ht="13.2" x14ac:dyDescent="0.25">
      <c r="A896" s="7" t="s">
        <v>534</v>
      </c>
      <c r="B896" s="14" t="s">
        <v>1670</v>
      </c>
      <c r="C896" s="22">
        <f>VLOOKUP(A896,Μητρώο!$A$2:$E$1187,5,FALSE)</f>
        <v>45751</v>
      </c>
      <c r="D896" s="14">
        <f>VLOOKUP(A896,Ποσότητα!$A$2:$J$1184,6,FALSE)</f>
        <v>2</v>
      </c>
      <c r="E896" s="5" t="s">
        <v>2497</v>
      </c>
      <c r="F896" s="14">
        <f>VLOOKUP(A896,Μητρώο!$A$2:$C$1187,3)</f>
        <v>10</v>
      </c>
      <c r="G896" s="26">
        <v>11.28</v>
      </c>
      <c r="H896" s="26">
        <v>0.76</v>
      </c>
      <c r="I896" s="23">
        <v>10.52</v>
      </c>
      <c r="J896" s="14"/>
      <c r="K896" s="14" t="s">
        <v>2369</v>
      </c>
      <c r="L896" s="14" t="s">
        <v>11</v>
      </c>
    </row>
    <row r="897" spans="1:12" ht="13.2" x14ac:dyDescent="0.25">
      <c r="A897" s="7" t="s">
        <v>535</v>
      </c>
      <c r="B897" s="14" t="s">
        <v>1671</v>
      </c>
      <c r="C897" s="22">
        <f>VLOOKUP(A897,Μητρώο!$A$2:$E$1187,5,FALSE)</f>
        <v>45751</v>
      </c>
      <c r="D897" s="14">
        <f>VLOOKUP(A897,Ποσότητα!$A$2:$J$1184,6,FALSE)</f>
        <v>2</v>
      </c>
      <c r="E897" s="5" t="s">
        <v>2497</v>
      </c>
      <c r="F897" s="14">
        <f>VLOOKUP(A897,Μητρώο!$A$2:$C$1187,3)</f>
        <v>10</v>
      </c>
      <c r="G897" s="26">
        <v>12.64</v>
      </c>
      <c r="H897" s="26">
        <v>0.85</v>
      </c>
      <c r="I897" s="23">
        <v>11.79</v>
      </c>
      <c r="J897" s="14"/>
      <c r="K897" s="14" t="s">
        <v>2369</v>
      </c>
      <c r="L897" s="14" t="s">
        <v>11</v>
      </c>
    </row>
    <row r="898" spans="1:12" ht="13.2" x14ac:dyDescent="0.25">
      <c r="A898" s="7" t="s">
        <v>536</v>
      </c>
      <c r="B898" s="14" t="s">
        <v>1672</v>
      </c>
      <c r="C898" s="22">
        <f>VLOOKUP(A898,Μητρώο!$A$2:$E$1187,5,FALSE)</f>
        <v>45751</v>
      </c>
      <c r="D898" s="14">
        <f>VLOOKUP(A898,Ποσότητα!$A$2:$J$1184,6,FALSE)</f>
        <v>4</v>
      </c>
      <c r="E898" s="5" t="s">
        <v>2497</v>
      </c>
      <c r="F898" s="14">
        <f>VLOOKUP(A898,Μητρώο!$A$2:$C$1187,3)</f>
        <v>10</v>
      </c>
      <c r="G898" s="26">
        <v>20.6</v>
      </c>
      <c r="H898" s="26">
        <v>1.38</v>
      </c>
      <c r="I898" s="23">
        <v>19.22</v>
      </c>
      <c r="J898" s="14"/>
      <c r="K898" s="14" t="s">
        <v>2369</v>
      </c>
      <c r="L898" s="14" t="s">
        <v>11</v>
      </c>
    </row>
    <row r="899" spans="1:12" ht="13.2" x14ac:dyDescent="0.25">
      <c r="A899" s="7" t="s">
        <v>537</v>
      </c>
      <c r="B899" s="14" t="s">
        <v>1673</v>
      </c>
      <c r="C899" s="22">
        <f>VLOOKUP(A899,Μητρώο!$A$2:$E$1187,5,FALSE)</f>
        <v>45751</v>
      </c>
      <c r="D899" s="14">
        <f>VLOOKUP(A899,Ποσότητα!$A$2:$J$1184,6,FALSE)</f>
        <v>2</v>
      </c>
      <c r="E899" s="5" t="s">
        <v>2497</v>
      </c>
      <c r="F899" s="14">
        <f>VLOOKUP(A899,Μητρώο!$A$2:$C$1187,3)</f>
        <v>10</v>
      </c>
      <c r="G899" s="26">
        <v>3.8</v>
      </c>
      <c r="H899" s="26">
        <v>0.26</v>
      </c>
      <c r="I899" s="23">
        <v>3.54</v>
      </c>
      <c r="J899" s="14"/>
      <c r="K899" s="14" t="s">
        <v>2369</v>
      </c>
      <c r="L899" s="14" t="s">
        <v>11</v>
      </c>
    </row>
    <row r="900" spans="1:12" ht="13.2" x14ac:dyDescent="0.25">
      <c r="A900" s="7" t="s">
        <v>538</v>
      </c>
      <c r="B900" s="14" t="s">
        <v>1674</v>
      </c>
      <c r="C900" s="22">
        <f>VLOOKUP(A900,Μητρώο!$A$2:$E$1187,5,FALSE)</f>
        <v>45751</v>
      </c>
      <c r="D900" s="14">
        <f>VLOOKUP(A900,Ποσότητα!$A$2:$J$1184,6,FALSE)</f>
        <v>1</v>
      </c>
      <c r="E900" s="5" t="s">
        <v>2497</v>
      </c>
      <c r="F900" s="14">
        <f>VLOOKUP(A900,Μητρώο!$A$2:$C$1187,3)</f>
        <v>10</v>
      </c>
      <c r="G900" s="26">
        <v>7.72</v>
      </c>
      <c r="H900" s="26">
        <v>0.52</v>
      </c>
      <c r="I900" s="23">
        <v>7.2</v>
      </c>
      <c r="J900" s="14"/>
      <c r="K900" s="14" t="s">
        <v>2369</v>
      </c>
      <c r="L900" s="14" t="s">
        <v>11</v>
      </c>
    </row>
    <row r="901" spans="1:12" ht="13.2" x14ac:dyDescent="0.25">
      <c r="A901" s="7" t="s">
        <v>539</v>
      </c>
      <c r="B901" s="14" t="s">
        <v>1675</v>
      </c>
      <c r="C901" s="22">
        <f>VLOOKUP(A901,Μητρώο!$A$2:$E$1187,5,FALSE)</f>
        <v>45751</v>
      </c>
      <c r="D901" s="14">
        <f>VLOOKUP(A901,Ποσότητα!$A$2:$J$1184,6,FALSE)</f>
        <v>1</v>
      </c>
      <c r="E901" s="5" t="s">
        <v>2497</v>
      </c>
      <c r="F901" s="14">
        <f>VLOOKUP(A901,Μητρώο!$A$2:$C$1187,3)</f>
        <v>10</v>
      </c>
      <c r="G901" s="26">
        <v>7.72</v>
      </c>
      <c r="H901" s="26">
        <v>0.52</v>
      </c>
      <c r="I901" s="23">
        <v>7.2</v>
      </c>
      <c r="J901" s="14"/>
      <c r="K901" s="14" t="s">
        <v>2369</v>
      </c>
      <c r="L901" s="14" t="s">
        <v>11</v>
      </c>
    </row>
    <row r="902" spans="1:12" ht="13.2" x14ac:dyDescent="0.25">
      <c r="A902" s="7" t="s">
        <v>540</v>
      </c>
      <c r="B902" s="14" t="s">
        <v>1676</v>
      </c>
      <c r="C902" s="22">
        <f>VLOOKUP(A902,Μητρώο!$A$2:$E$1187,5,FALSE)</f>
        <v>45751</v>
      </c>
      <c r="D902" s="14">
        <f>VLOOKUP(A902,Ποσότητα!$A$2:$J$1184,6,FALSE)</f>
        <v>1</v>
      </c>
      <c r="E902" s="5" t="s">
        <v>2497</v>
      </c>
      <c r="F902" s="14">
        <f>VLOOKUP(A902,Μητρώο!$A$2:$C$1187,3)</f>
        <v>10</v>
      </c>
      <c r="G902" s="26">
        <v>7.72</v>
      </c>
      <c r="H902" s="26">
        <v>0.52</v>
      </c>
      <c r="I902" s="23">
        <v>7.2</v>
      </c>
      <c r="J902" s="14"/>
      <c r="K902" s="14" t="s">
        <v>2369</v>
      </c>
      <c r="L902" s="14" t="s">
        <v>11</v>
      </c>
    </row>
    <row r="903" spans="1:12" ht="13.2" x14ac:dyDescent="0.25">
      <c r="A903" s="7" t="s">
        <v>541</v>
      </c>
      <c r="B903" s="14" t="s">
        <v>1345</v>
      </c>
      <c r="C903" s="22">
        <f>VLOOKUP(A903,Μητρώο!$A$2:$E$1187,5,FALSE)</f>
        <v>45751</v>
      </c>
      <c r="D903" s="14">
        <f>VLOOKUP(A903,Ποσότητα!$A$2:$J$1184,6,FALSE)</f>
        <v>1</v>
      </c>
      <c r="E903" s="5" t="s">
        <v>2497</v>
      </c>
      <c r="F903" s="14">
        <f>VLOOKUP(A903,Μητρώο!$A$2:$C$1187,3)</f>
        <v>10</v>
      </c>
      <c r="G903" s="26">
        <v>7.72</v>
      </c>
      <c r="H903" s="26">
        <v>0.52</v>
      </c>
      <c r="I903" s="23">
        <v>7.2</v>
      </c>
      <c r="J903" s="14"/>
      <c r="K903" s="14" t="s">
        <v>2369</v>
      </c>
      <c r="L903" s="14" t="s">
        <v>11</v>
      </c>
    </row>
    <row r="904" spans="1:12" ht="13.2" x14ac:dyDescent="0.25">
      <c r="A904" s="7" t="s">
        <v>542</v>
      </c>
      <c r="B904" s="14" t="s">
        <v>1677</v>
      </c>
      <c r="C904" s="22">
        <f>VLOOKUP(A904,Μητρώο!$A$2:$E$1187,5,FALSE)</f>
        <v>45751</v>
      </c>
      <c r="D904" s="14">
        <f>VLOOKUP(A904,Ποσότητα!$A$2:$J$1184,6,FALSE)</f>
        <v>1</v>
      </c>
      <c r="E904" s="5" t="s">
        <v>2497</v>
      </c>
      <c r="F904" s="14">
        <f>VLOOKUP(A904,Μητρώο!$A$2:$C$1187,3)</f>
        <v>10</v>
      </c>
      <c r="G904" s="26">
        <v>11.64</v>
      </c>
      <c r="H904" s="26">
        <v>0.78</v>
      </c>
      <c r="I904" s="23">
        <v>10.86</v>
      </c>
      <c r="J904" s="14"/>
      <c r="K904" s="14" t="s">
        <v>2369</v>
      </c>
      <c r="L904" s="14" t="s">
        <v>11</v>
      </c>
    </row>
    <row r="905" spans="1:12" ht="13.2" x14ac:dyDescent="0.25">
      <c r="A905" s="7" t="s">
        <v>543</v>
      </c>
      <c r="B905" s="14" t="s">
        <v>1678</v>
      </c>
      <c r="C905" s="22">
        <f>VLOOKUP(A905,Μητρώο!$A$2:$E$1187,5,FALSE)</f>
        <v>45751</v>
      </c>
      <c r="D905" s="14">
        <f>VLOOKUP(A905,Ποσότητα!$A$2:$J$1184,6,FALSE)</f>
        <v>4</v>
      </c>
      <c r="E905" s="5" t="s">
        <v>2497</v>
      </c>
      <c r="F905" s="14">
        <f>VLOOKUP(A905,Μητρώο!$A$2:$C$1187,3)</f>
        <v>10</v>
      </c>
      <c r="G905" s="26">
        <v>30.88</v>
      </c>
      <c r="H905" s="26">
        <v>2.0699999999999998</v>
      </c>
      <c r="I905" s="23">
        <v>28.81</v>
      </c>
      <c r="J905" s="14"/>
      <c r="K905" s="14" t="s">
        <v>2369</v>
      </c>
      <c r="L905" s="14" t="s">
        <v>11</v>
      </c>
    </row>
    <row r="906" spans="1:12" ht="13.2" x14ac:dyDescent="0.25">
      <c r="A906" s="7" t="s">
        <v>544</v>
      </c>
      <c r="B906" s="14" t="s">
        <v>1679</v>
      </c>
      <c r="C906" s="22">
        <f>VLOOKUP(A906,Μητρώο!$A$2:$E$1187,5,FALSE)</f>
        <v>45751</v>
      </c>
      <c r="D906" s="14">
        <f>VLOOKUP(A906,Ποσότητα!$A$2:$J$1184,6,FALSE)</f>
        <v>1</v>
      </c>
      <c r="E906" s="5" t="s">
        <v>2497</v>
      </c>
      <c r="F906" s="14">
        <f>VLOOKUP(A906,Μητρώο!$A$2:$C$1187,3)</f>
        <v>10</v>
      </c>
      <c r="G906" s="26">
        <v>12.47</v>
      </c>
      <c r="H906" s="26">
        <v>0.84</v>
      </c>
      <c r="I906" s="23">
        <v>11.63</v>
      </c>
      <c r="J906" s="14"/>
      <c r="K906" s="14" t="s">
        <v>2369</v>
      </c>
      <c r="L906" s="14" t="s">
        <v>11</v>
      </c>
    </row>
    <row r="907" spans="1:12" ht="13.2" x14ac:dyDescent="0.25">
      <c r="A907" s="7" t="s">
        <v>545</v>
      </c>
      <c r="B907" s="14" t="s">
        <v>1680</v>
      </c>
      <c r="C907" s="22">
        <f>VLOOKUP(A907,Μητρώο!$A$2:$E$1187,5,FALSE)</f>
        <v>45751</v>
      </c>
      <c r="D907" s="14">
        <f>VLOOKUP(A907,Ποσότητα!$A$2:$J$1184,6,FALSE)</f>
        <v>2</v>
      </c>
      <c r="E907" s="5" t="s">
        <v>2497</v>
      </c>
      <c r="F907" s="14">
        <f>VLOOKUP(A907,Μητρώο!$A$2:$C$1187,3)</f>
        <v>10</v>
      </c>
      <c r="G907" s="26">
        <v>24.94</v>
      </c>
      <c r="H907" s="26">
        <v>1.67</v>
      </c>
      <c r="I907" s="23">
        <v>23.27</v>
      </c>
      <c r="J907" s="14"/>
      <c r="K907" s="14" t="s">
        <v>2369</v>
      </c>
      <c r="L907" s="14" t="s">
        <v>11</v>
      </c>
    </row>
    <row r="908" spans="1:12" ht="13.2" x14ac:dyDescent="0.25">
      <c r="A908" s="7" t="s">
        <v>546</v>
      </c>
      <c r="B908" s="14" t="s">
        <v>1681</v>
      </c>
      <c r="C908" s="22">
        <f>VLOOKUP(A908,Μητρώο!$A$2:$E$1187,5,FALSE)</f>
        <v>45751</v>
      </c>
      <c r="D908" s="14">
        <f>VLOOKUP(A908,Ποσότητα!$A$2:$J$1184,6,FALSE)</f>
        <v>4</v>
      </c>
      <c r="E908" s="5" t="s">
        <v>2497</v>
      </c>
      <c r="F908" s="14">
        <f>VLOOKUP(A908,Μητρώο!$A$2:$C$1187,3)</f>
        <v>10</v>
      </c>
      <c r="G908" s="26">
        <v>49.88</v>
      </c>
      <c r="H908" s="26">
        <v>3.35</v>
      </c>
      <c r="I908" s="23">
        <v>46.53</v>
      </c>
      <c r="J908" s="14"/>
      <c r="K908" s="14" t="s">
        <v>2369</v>
      </c>
      <c r="L908" s="14" t="s">
        <v>11</v>
      </c>
    </row>
    <row r="909" spans="1:12" ht="13.2" x14ac:dyDescent="0.25">
      <c r="A909" s="7" t="s">
        <v>547</v>
      </c>
      <c r="B909" s="14" t="s">
        <v>1682</v>
      </c>
      <c r="C909" s="22">
        <f>VLOOKUP(A909,Μητρώο!$A$2:$E$1187,5,FALSE)</f>
        <v>45751</v>
      </c>
      <c r="D909" s="14">
        <f>VLOOKUP(A909,Ποσότητα!$A$2:$J$1184,6,FALSE)</f>
        <v>1</v>
      </c>
      <c r="E909" s="5" t="s">
        <v>2497</v>
      </c>
      <c r="F909" s="14">
        <f>VLOOKUP(A909,Μητρώο!$A$2:$C$1187,3)</f>
        <v>10</v>
      </c>
      <c r="G909" s="26">
        <v>12.47</v>
      </c>
      <c r="H909" s="26">
        <v>0.84</v>
      </c>
      <c r="I909" s="23">
        <v>11.63</v>
      </c>
      <c r="J909" s="14"/>
      <c r="K909" s="14" t="s">
        <v>2369</v>
      </c>
      <c r="L909" s="14" t="s">
        <v>11</v>
      </c>
    </row>
    <row r="910" spans="1:12" ht="13.2" x14ac:dyDescent="0.25">
      <c r="A910" s="7" t="s">
        <v>548</v>
      </c>
      <c r="B910" s="14" t="s">
        <v>1683</v>
      </c>
      <c r="C910" s="22">
        <f>VLOOKUP(A910,Μητρώο!$A$2:$E$1187,5,FALSE)</f>
        <v>45751</v>
      </c>
      <c r="D910" s="14">
        <f>VLOOKUP(A910,Ποσότητα!$A$2:$J$1184,6,FALSE)</f>
        <v>4</v>
      </c>
      <c r="E910" s="5" t="s">
        <v>2497</v>
      </c>
      <c r="F910" s="14">
        <f>VLOOKUP(A910,Μητρώο!$A$2:$C$1187,3)</f>
        <v>10</v>
      </c>
      <c r="G910" s="26">
        <v>49.88</v>
      </c>
      <c r="H910" s="26">
        <v>3.35</v>
      </c>
      <c r="I910" s="23">
        <v>46.53</v>
      </c>
      <c r="J910" s="14"/>
      <c r="K910" s="14" t="s">
        <v>2369</v>
      </c>
      <c r="L910" s="14" t="s">
        <v>11</v>
      </c>
    </row>
    <row r="911" spans="1:12" ht="13.2" x14ac:dyDescent="0.25">
      <c r="A911" s="7" t="s">
        <v>549</v>
      </c>
      <c r="B911" s="14" t="s">
        <v>1684</v>
      </c>
      <c r="C911" s="22">
        <f>VLOOKUP(A911,Μητρώο!$A$2:$E$1187,5,FALSE)</f>
        <v>45751</v>
      </c>
      <c r="D911" s="14">
        <f>VLOOKUP(A911,Ποσότητα!$A$2:$J$1184,6,FALSE)</f>
        <v>1</v>
      </c>
      <c r="E911" s="5" t="s">
        <v>2497</v>
      </c>
      <c r="F911" s="14">
        <f>VLOOKUP(A911,Μητρώο!$A$2:$C$1187,3)</f>
        <v>10</v>
      </c>
      <c r="G911" s="26">
        <v>14.96</v>
      </c>
      <c r="H911" s="26">
        <v>1</v>
      </c>
      <c r="I911" s="23">
        <v>13.96</v>
      </c>
      <c r="J911" s="14"/>
      <c r="K911" s="14" t="s">
        <v>2369</v>
      </c>
      <c r="L911" s="14" t="s">
        <v>11</v>
      </c>
    </row>
    <row r="912" spans="1:12" ht="13.2" x14ac:dyDescent="0.25">
      <c r="A912" s="7" t="s">
        <v>550</v>
      </c>
      <c r="B912" s="14" t="s">
        <v>1685</v>
      </c>
      <c r="C912" s="22">
        <f>VLOOKUP(A912,Μητρώο!$A$2:$E$1187,5,FALSE)</f>
        <v>45751</v>
      </c>
      <c r="D912" s="14">
        <f>VLOOKUP(A912,Ποσότητα!$A$2:$J$1184,6,FALSE)</f>
        <v>1</v>
      </c>
      <c r="E912" s="5" t="s">
        <v>2497</v>
      </c>
      <c r="F912" s="14">
        <f>VLOOKUP(A912,Μητρώο!$A$2:$C$1187,3)</f>
        <v>10</v>
      </c>
      <c r="G912" s="26">
        <v>7.03</v>
      </c>
      <c r="H912" s="26">
        <v>0.47</v>
      </c>
      <c r="I912" s="23">
        <v>6.56</v>
      </c>
      <c r="J912" s="14"/>
      <c r="K912" s="14" t="s">
        <v>2369</v>
      </c>
      <c r="L912" s="14" t="s">
        <v>11</v>
      </c>
    </row>
    <row r="913" spans="1:12" ht="13.2" x14ac:dyDescent="0.25">
      <c r="A913" s="7" t="s">
        <v>551</v>
      </c>
      <c r="B913" s="14" t="s">
        <v>1686</v>
      </c>
      <c r="C913" s="22">
        <f>VLOOKUP(A913,Μητρώο!$A$2:$E$1187,5,FALSE)</f>
        <v>45751</v>
      </c>
      <c r="D913" s="14">
        <f>VLOOKUP(A913,Ποσότητα!$A$2:$J$1184,6,FALSE)</f>
        <v>1</v>
      </c>
      <c r="E913" s="5" t="s">
        <v>2497</v>
      </c>
      <c r="F913" s="14">
        <f>VLOOKUP(A913,Μητρώο!$A$2:$C$1187,3)</f>
        <v>10</v>
      </c>
      <c r="G913" s="26">
        <v>3.61</v>
      </c>
      <c r="H913" s="26">
        <v>0.24</v>
      </c>
      <c r="I913" s="23">
        <v>3.37</v>
      </c>
      <c r="J913" s="14"/>
      <c r="K913" s="14" t="s">
        <v>2369</v>
      </c>
      <c r="L913" s="14" t="s">
        <v>11</v>
      </c>
    </row>
    <row r="914" spans="1:12" ht="13.2" x14ac:dyDescent="0.25">
      <c r="A914" s="7" t="s">
        <v>552</v>
      </c>
      <c r="B914" s="14" t="s">
        <v>1687</v>
      </c>
      <c r="C914" s="22">
        <f>VLOOKUP(A914,Μητρώο!$A$2:$E$1187,5,FALSE)</f>
        <v>45751</v>
      </c>
      <c r="D914" s="14">
        <f>VLOOKUP(A914,Ποσότητα!$A$2:$J$1184,6,FALSE)</f>
        <v>12</v>
      </c>
      <c r="E914" s="5" t="s">
        <v>2497</v>
      </c>
      <c r="F914" s="14">
        <f>VLOOKUP(A914,Μητρώο!$A$2:$C$1187,3)</f>
        <v>10</v>
      </c>
      <c r="G914" s="26">
        <v>15.96</v>
      </c>
      <c r="H914" s="26">
        <v>1.07</v>
      </c>
      <c r="I914" s="23">
        <v>14.89</v>
      </c>
      <c r="J914" s="14"/>
      <c r="K914" s="14" t="s">
        <v>2369</v>
      </c>
      <c r="L914" s="14" t="s">
        <v>11</v>
      </c>
    </row>
    <row r="915" spans="1:12" ht="13.2" x14ac:dyDescent="0.25">
      <c r="A915" s="7" t="s">
        <v>553</v>
      </c>
      <c r="B915" s="14" t="s">
        <v>1688</v>
      </c>
      <c r="C915" s="22">
        <f>VLOOKUP(A915,Μητρώο!$A$2:$E$1187,5,FALSE)</f>
        <v>45751</v>
      </c>
      <c r="D915" s="14">
        <f>VLOOKUP(A915,Ποσότητα!$A$2:$J$1184,6,FALSE)</f>
        <v>60</v>
      </c>
      <c r="E915" s="5" t="s">
        <v>2497</v>
      </c>
      <c r="F915" s="14">
        <f>VLOOKUP(A915,Μητρώο!$A$2:$C$1187,3)</f>
        <v>10</v>
      </c>
      <c r="G915" s="26">
        <v>34.799999999999997</v>
      </c>
      <c r="H915" s="26">
        <v>2.34</v>
      </c>
      <c r="I915" s="23">
        <v>32.46</v>
      </c>
      <c r="J915" s="14"/>
      <c r="K915" s="14" t="s">
        <v>2369</v>
      </c>
      <c r="L915" s="14" t="s">
        <v>11</v>
      </c>
    </row>
    <row r="916" spans="1:12" ht="13.2" x14ac:dyDescent="0.25">
      <c r="A916" s="7" t="s">
        <v>554</v>
      </c>
      <c r="B916" s="14" t="s">
        <v>1689</v>
      </c>
      <c r="C916" s="22">
        <f>VLOOKUP(A916,Μητρώο!$A$2:$E$1187,5,FALSE)</f>
        <v>45751</v>
      </c>
      <c r="D916" s="14">
        <f>VLOOKUP(A916,Ποσότητα!$A$2:$J$1184,6,FALSE)</f>
        <v>36</v>
      </c>
      <c r="E916" s="5" t="s">
        <v>2497</v>
      </c>
      <c r="F916" s="14">
        <f>VLOOKUP(A916,Μητρώο!$A$2:$C$1187,3)</f>
        <v>10</v>
      </c>
      <c r="G916" s="26">
        <v>51.84</v>
      </c>
      <c r="H916" s="26">
        <v>3.48</v>
      </c>
      <c r="I916" s="23">
        <v>48.36</v>
      </c>
      <c r="J916" s="14"/>
      <c r="K916" s="14" t="s">
        <v>2369</v>
      </c>
      <c r="L916" s="14" t="s">
        <v>11</v>
      </c>
    </row>
    <row r="917" spans="1:12" ht="13.2" x14ac:dyDescent="0.25">
      <c r="A917" s="7" t="s">
        <v>555</v>
      </c>
      <c r="B917" s="14" t="s">
        <v>1690</v>
      </c>
      <c r="C917" s="22">
        <f>VLOOKUP(A917,Μητρώο!$A$2:$E$1187,5,FALSE)</f>
        <v>45751</v>
      </c>
      <c r="D917" s="14">
        <f>VLOOKUP(A917,Ποσότητα!$A$2:$J$1184,6,FALSE)</f>
        <v>36</v>
      </c>
      <c r="E917" s="5" t="s">
        <v>2497</v>
      </c>
      <c r="F917" s="14">
        <f>VLOOKUP(A917,Μητρώο!$A$2:$C$1187,3)</f>
        <v>10</v>
      </c>
      <c r="G917" s="26">
        <v>48.6</v>
      </c>
      <c r="H917" s="26">
        <v>3.26</v>
      </c>
      <c r="I917" s="23">
        <v>45.34</v>
      </c>
      <c r="J917" s="14"/>
      <c r="K917" s="14" t="s">
        <v>2369</v>
      </c>
      <c r="L917" s="14" t="s">
        <v>11</v>
      </c>
    </row>
    <row r="918" spans="1:12" ht="13.2" x14ac:dyDescent="0.25">
      <c r="A918" s="7" t="s">
        <v>556</v>
      </c>
      <c r="B918" s="14" t="s">
        <v>1691</v>
      </c>
      <c r="C918" s="22">
        <f>VLOOKUP(A918,Μητρώο!$A$2:$E$1187,5,FALSE)</f>
        <v>45751</v>
      </c>
      <c r="D918" s="14">
        <f>VLOOKUP(A918,Ποσότητα!$A$2:$J$1184,6,FALSE)</f>
        <v>6</v>
      </c>
      <c r="E918" s="5" t="s">
        <v>2497</v>
      </c>
      <c r="F918" s="14">
        <f>VLOOKUP(A918,Μητρώο!$A$2:$C$1187,3)</f>
        <v>10</v>
      </c>
      <c r="G918" s="26">
        <v>58.68</v>
      </c>
      <c r="H918" s="26">
        <v>3.94</v>
      </c>
      <c r="I918" s="23">
        <v>54.74</v>
      </c>
      <c r="J918" s="14"/>
      <c r="K918" s="14" t="s">
        <v>2369</v>
      </c>
      <c r="L918" s="14" t="s">
        <v>11</v>
      </c>
    </row>
    <row r="919" spans="1:12" ht="13.2" x14ac:dyDescent="0.25">
      <c r="A919" s="7" t="s">
        <v>557</v>
      </c>
      <c r="B919" s="14" t="s">
        <v>1691</v>
      </c>
      <c r="C919" s="22">
        <f>VLOOKUP(A919,Μητρώο!$A$2:$E$1187,5,FALSE)</f>
        <v>45751</v>
      </c>
      <c r="D919" s="14">
        <f>VLOOKUP(A919,Ποσότητα!$A$2:$J$1184,6,FALSE)</f>
        <v>10</v>
      </c>
      <c r="E919" s="5" t="s">
        <v>2497</v>
      </c>
      <c r="F919" s="14">
        <f>VLOOKUP(A919,Μητρώο!$A$2:$C$1187,3)</f>
        <v>10</v>
      </c>
      <c r="G919" s="26">
        <v>97.8</v>
      </c>
      <c r="H919" s="26">
        <v>6.56</v>
      </c>
      <c r="I919" s="23">
        <v>91.24</v>
      </c>
      <c r="J919" s="14"/>
      <c r="K919" s="14" t="s">
        <v>2369</v>
      </c>
      <c r="L919" s="14" t="s">
        <v>11</v>
      </c>
    </row>
    <row r="920" spans="1:12" ht="13.2" x14ac:dyDescent="0.25">
      <c r="A920" s="7" t="s">
        <v>558</v>
      </c>
      <c r="B920" s="14" t="s">
        <v>1692</v>
      </c>
      <c r="C920" s="22">
        <f>VLOOKUP(A920,Μητρώο!$A$2:$E$1187,5,FALSE)</f>
        <v>45751</v>
      </c>
      <c r="D920" s="14">
        <f>VLOOKUP(A920,Ποσότητα!$A$2:$J$1184,6,FALSE)</f>
        <v>1</v>
      </c>
      <c r="E920" s="5" t="s">
        <v>2497</v>
      </c>
      <c r="F920" s="14">
        <f>VLOOKUP(A920,Μητρώο!$A$2:$C$1187,3)</f>
        <v>10</v>
      </c>
      <c r="G920" s="26">
        <v>82.5</v>
      </c>
      <c r="H920" s="26">
        <v>5.54</v>
      </c>
      <c r="I920" s="23">
        <v>76.959999999999994</v>
      </c>
      <c r="J920" s="14"/>
      <c r="K920" s="14" t="s">
        <v>2369</v>
      </c>
      <c r="L920" s="14" t="s">
        <v>11</v>
      </c>
    </row>
    <row r="921" spans="1:12" ht="13.2" x14ac:dyDescent="0.25">
      <c r="A921" s="7" t="s">
        <v>559</v>
      </c>
      <c r="B921" s="14" t="s">
        <v>1693</v>
      </c>
      <c r="C921" s="22">
        <f>VLOOKUP(A921,Μητρώο!$A$2:$E$1187,5,FALSE)</f>
        <v>45751</v>
      </c>
      <c r="D921" s="14">
        <f>VLOOKUP(A921,Ποσότητα!$A$2:$J$1184,6,FALSE)</f>
        <v>1</v>
      </c>
      <c r="E921" s="5" t="s">
        <v>2497</v>
      </c>
      <c r="F921" s="14">
        <f>VLOOKUP(A921,Μητρώο!$A$2:$C$1187,3)</f>
        <v>10</v>
      </c>
      <c r="G921" s="26">
        <v>5.31</v>
      </c>
      <c r="H921" s="26">
        <v>0.36</v>
      </c>
      <c r="I921" s="23">
        <v>4.95</v>
      </c>
      <c r="J921" s="14"/>
      <c r="K921" s="14" t="s">
        <v>2369</v>
      </c>
      <c r="L921" s="14" t="s">
        <v>11</v>
      </c>
    </row>
    <row r="922" spans="1:12" ht="13.2" x14ac:dyDescent="0.25">
      <c r="A922" s="7" t="s">
        <v>560</v>
      </c>
      <c r="B922" s="14" t="s">
        <v>1694</v>
      </c>
      <c r="C922" s="22">
        <f>VLOOKUP(A922,Μητρώο!$A$2:$E$1187,5,FALSE)</f>
        <v>45751</v>
      </c>
      <c r="D922" s="14">
        <f>VLOOKUP(A922,Ποσότητα!$A$2:$J$1184,6,FALSE)</f>
        <v>2</v>
      </c>
      <c r="E922" s="5" t="s">
        <v>2497</v>
      </c>
      <c r="F922" s="14">
        <f>VLOOKUP(A922,Μητρώο!$A$2:$C$1187,3)</f>
        <v>10</v>
      </c>
      <c r="G922" s="26">
        <v>17.899999999999999</v>
      </c>
      <c r="H922" s="26">
        <v>1.2</v>
      </c>
      <c r="I922" s="23">
        <v>16.7</v>
      </c>
      <c r="J922" s="14"/>
      <c r="K922" s="14" t="s">
        <v>2369</v>
      </c>
      <c r="L922" s="14" t="s">
        <v>11</v>
      </c>
    </row>
    <row r="923" spans="1:12" ht="13.2" x14ac:dyDescent="0.25">
      <c r="A923" s="7" t="s">
        <v>561</v>
      </c>
      <c r="B923" s="14" t="s">
        <v>1695</v>
      </c>
      <c r="C923" s="22">
        <f>VLOOKUP(A923,Μητρώο!$A$2:$E$1187,5,FALSE)</f>
        <v>45751</v>
      </c>
      <c r="D923" s="14">
        <f>VLOOKUP(A923,Ποσότητα!$A$2:$J$1184,6,FALSE)</f>
        <v>1</v>
      </c>
      <c r="E923" s="5" t="s">
        <v>2497</v>
      </c>
      <c r="F923" s="14">
        <f>VLOOKUP(A923,Μητρώο!$A$2:$C$1187,3)</f>
        <v>10</v>
      </c>
      <c r="G923" s="26">
        <v>11.18</v>
      </c>
      <c r="H923" s="26">
        <v>0.75</v>
      </c>
      <c r="I923" s="23">
        <v>10.43</v>
      </c>
      <c r="J923" s="14"/>
      <c r="K923" s="14" t="s">
        <v>2369</v>
      </c>
      <c r="L923" s="14" t="s">
        <v>11</v>
      </c>
    </row>
    <row r="924" spans="1:12" ht="13.2" x14ac:dyDescent="0.25">
      <c r="A924" s="7" t="s">
        <v>562</v>
      </c>
      <c r="B924" s="14" t="s">
        <v>1696</v>
      </c>
      <c r="C924" s="22">
        <f>VLOOKUP(A924,Μητρώο!$A$2:$E$1187,5,FALSE)</f>
        <v>45751</v>
      </c>
      <c r="D924" s="14">
        <f>VLOOKUP(A924,Ποσότητα!$A$2:$J$1184,6,FALSE)</f>
        <v>12</v>
      </c>
      <c r="E924" s="5" t="s">
        <v>2497</v>
      </c>
      <c r="F924" s="14">
        <f>VLOOKUP(A924,Μητρώο!$A$2:$C$1187,3)</f>
        <v>10</v>
      </c>
      <c r="G924" s="26">
        <v>47.64</v>
      </c>
      <c r="H924" s="26">
        <v>3.2</v>
      </c>
      <c r="I924" s="23">
        <v>44.44</v>
      </c>
      <c r="J924" s="14"/>
      <c r="K924" s="14" t="s">
        <v>2369</v>
      </c>
      <c r="L924" s="14" t="s">
        <v>11</v>
      </c>
    </row>
    <row r="925" spans="1:12" ht="13.2" x14ac:dyDescent="0.25">
      <c r="A925" s="7" t="s">
        <v>563</v>
      </c>
      <c r="B925" s="14" t="s">
        <v>1697</v>
      </c>
      <c r="C925" s="22">
        <f>VLOOKUP(A925,Μητρώο!$A$2:$E$1187,5,FALSE)</f>
        <v>45751</v>
      </c>
      <c r="D925" s="14">
        <f>VLOOKUP(A925,Ποσότητα!$A$2:$J$1184,6,FALSE)</f>
        <v>12</v>
      </c>
      <c r="E925" s="5" t="s">
        <v>2497</v>
      </c>
      <c r="F925" s="14">
        <f>VLOOKUP(A925,Μητρώο!$A$2:$C$1187,3)</f>
        <v>10</v>
      </c>
      <c r="G925" s="26">
        <v>90.84</v>
      </c>
      <c r="H925" s="26">
        <v>6.1</v>
      </c>
      <c r="I925" s="23">
        <v>84.74</v>
      </c>
      <c r="J925" s="14"/>
      <c r="K925" s="14" t="s">
        <v>2369</v>
      </c>
      <c r="L925" s="14" t="s">
        <v>11</v>
      </c>
    </row>
    <row r="926" spans="1:12" ht="13.2" x14ac:dyDescent="0.25">
      <c r="A926" s="7" t="s">
        <v>564</v>
      </c>
      <c r="B926" s="14" t="s">
        <v>1698</v>
      </c>
      <c r="C926" s="22">
        <f>VLOOKUP(A926,Μητρώο!$A$2:$E$1187,5,FALSE)</f>
        <v>45751</v>
      </c>
      <c r="D926" s="14">
        <f>VLOOKUP(A926,Ποσότητα!$A$2:$J$1184,6,FALSE)</f>
        <v>24</v>
      </c>
      <c r="E926" s="5" t="s">
        <v>2497</v>
      </c>
      <c r="F926" s="14">
        <f>VLOOKUP(A926,Μητρώο!$A$2:$C$1187,3)</f>
        <v>10</v>
      </c>
      <c r="G926" s="26">
        <v>252.24</v>
      </c>
      <c r="H926" s="26">
        <v>16.93</v>
      </c>
      <c r="I926" s="23">
        <v>235.31</v>
      </c>
      <c r="J926" s="14"/>
      <c r="K926" s="14" t="s">
        <v>2369</v>
      </c>
      <c r="L926" s="14" t="s">
        <v>11</v>
      </c>
    </row>
    <row r="927" spans="1:12" ht="13.2" x14ac:dyDescent="0.25">
      <c r="A927" s="7" t="s">
        <v>565</v>
      </c>
      <c r="B927" s="14" t="s">
        <v>1699</v>
      </c>
      <c r="C927" s="22">
        <f>VLOOKUP(A927,Μητρώο!$A$2:$E$1187,5,FALSE)</f>
        <v>45751</v>
      </c>
      <c r="D927" s="14">
        <f>VLOOKUP(A927,Ποσότητα!$A$2:$J$1184,6,FALSE)</f>
        <v>6</v>
      </c>
      <c r="E927" s="5" t="s">
        <v>2497</v>
      </c>
      <c r="F927" s="14">
        <f>VLOOKUP(A927,Μητρώο!$A$2:$C$1187,3)</f>
        <v>10</v>
      </c>
      <c r="G927" s="26">
        <v>12.24</v>
      </c>
      <c r="H927" s="26">
        <v>0.82</v>
      </c>
      <c r="I927" s="23">
        <v>11.42</v>
      </c>
      <c r="J927" s="14"/>
      <c r="K927" s="14" t="s">
        <v>2369</v>
      </c>
      <c r="L927" s="14" t="s">
        <v>11</v>
      </c>
    </row>
    <row r="928" spans="1:12" ht="13.2" x14ac:dyDescent="0.25">
      <c r="A928" s="7" t="s">
        <v>566</v>
      </c>
      <c r="B928" s="14" t="s">
        <v>1700</v>
      </c>
      <c r="C928" s="22">
        <f>VLOOKUP(A928,Μητρώο!$A$2:$E$1187,5,FALSE)</f>
        <v>45751</v>
      </c>
      <c r="D928" s="14">
        <f>VLOOKUP(A928,Ποσότητα!$A$2:$J$1184,6,FALSE)</f>
        <v>6</v>
      </c>
      <c r="E928" s="5" t="s">
        <v>2497</v>
      </c>
      <c r="F928" s="14">
        <f>VLOOKUP(A928,Μητρώο!$A$2:$C$1187,3)</f>
        <v>10</v>
      </c>
      <c r="G928" s="26">
        <v>15.96</v>
      </c>
      <c r="H928" s="26">
        <v>1.07</v>
      </c>
      <c r="I928" s="23">
        <v>14.89</v>
      </c>
      <c r="J928" s="14"/>
      <c r="K928" s="14" t="s">
        <v>2369</v>
      </c>
      <c r="L928" s="14" t="s">
        <v>11</v>
      </c>
    </row>
    <row r="929" spans="1:12" ht="13.2" x14ac:dyDescent="0.25">
      <c r="A929" s="7" t="s">
        <v>567</v>
      </c>
      <c r="B929" s="14" t="s">
        <v>1701</v>
      </c>
      <c r="C929" s="22">
        <f>VLOOKUP(A929,Μητρώο!$A$2:$E$1187,5,FALSE)</f>
        <v>45751</v>
      </c>
      <c r="D929" s="14">
        <f>VLOOKUP(A929,Ποσότητα!$A$2:$J$1184,6,FALSE)</f>
        <v>2</v>
      </c>
      <c r="E929" s="5" t="s">
        <v>2497</v>
      </c>
      <c r="F929" s="14">
        <f>VLOOKUP(A929,Μητρώο!$A$2:$C$1187,3)</f>
        <v>10</v>
      </c>
      <c r="G929" s="26">
        <v>28.9</v>
      </c>
      <c r="H929" s="26">
        <v>1.94</v>
      </c>
      <c r="I929" s="23">
        <v>26.96</v>
      </c>
      <c r="J929" s="14"/>
      <c r="K929" s="14" t="s">
        <v>2369</v>
      </c>
      <c r="L929" s="14" t="s">
        <v>11</v>
      </c>
    </row>
    <row r="930" spans="1:12" ht="13.2" x14ac:dyDescent="0.25">
      <c r="A930" s="7" t="s">
        <v>568</v>
      </c>
      <c r="B930" s="14" t="s">
        <v>1702</v>
      </c>
      <c r="C930" s="22">
        <f>VLOOKUP(A930,Μητρώο!$A$2:$E$1187,5,FALSE)</f>
        <v>45751</v>
      </c>
      <c r="D930" s="14">
        <f>VLOOKUP(A930,Ποσότητα!$A$2:$J$1184,6,FALSE)</f>
        <v>3</v>
      </c>
      <c r="E930" s="5" t="s">
        <v>2497</v>
      </c>
      <c r="F930" s="14">
        <f>VLOOKUP(A930,Μητρώο!$A$2:$C$1187,3)</f>
        <v>10</v>
      </c>
      <c r="G930" s="26">
        <v>44.19</v>
      </c>
      <c r="H930" s="26">
        <v>2.97</v>
      </c>
      <c r="I930" s="23">
        <v>41.22</v>
      </c>
      <c r="J930" s="14"/>
      <c r="K930" s="14" t="s">
        <v>2369</v>
      </c>
      <c r="L930" s="14" t="s">
        <v>11</v>
      </c>
    </row>
    <row r="931" spans="1:12" ht="13.2" x14ac:dyDescent="0.25">
      <c r="A931" s="7" t="s">
        <v>569</v>
      </c>
      <c r="B931" s="14" t="s">
        <v>1703</v>
      </c>
      <c r="C931" s="22">
        <f>VLOOKUP(A931,Μητρώο!$A$2:$E$1187,5,FALSE)</f>
        <v>45751</v>
      </c>
      <c r="D931" s="14">
        <f>VLOOKUP(A931,Ποσότητα!$A$2:$J$1184,6,FALSE)</f>
        <v>2</v>
      </c>
      <c r="E931" s="5" t="s">
        <v>2497</v>
      </c>
      <c r="F931" s="14">
        <f>VLOOKUP(A931,Μητρώο!$A$2:$C$1187,3)</f>
        <v>10</v>
      </c>
      <c r="G931" s="26">
        <v>29.6</v>
      </c>
      <c r="H931" s="26">
        <v>1.99</v>
      </c>
      <c r="I931" s="23">
        <v>27.61</v>
      </c>
      <c r="J931" s="14"/>
      <c r="K931" s="14" t="s">
        <v>2369</v>
      </c>
      <c r="L931" s="14" t="s">
        <v>11</v>
      </c>
    </row>
    <row r="932" spans="1:12" ht="13.2" x14ac:dyDescent="0.25">
      <c r="A932" s="7" t="s">
        <v>570</v>
      </c>
      <c r="B932" s="14" t="s">
        <v>1703</v>
      </c>
      <c r="C932" s="22">
        <f>VLOOKUP(A932,Μητρώο!$A$2:$E$1187,5,FALSE)</f>
        <v>45751</v>
      </c>
      <c r="D932" s="14">
        <f>VLOOKUP(A932,Ποσότητα!$A$2:$J$1184,6,FALSE)</f>
        <v>4</v>
      </c>
      <c r="E932" s="5" t="s">
        <v>2497</v>
      </c>
      <c r="F932" s="14">
        <f>VLOOKUP(A932,Μητρώο!$A$2:$C$1187,3)</f>
        <v>10</v>
      </c>
      <c r="G932" s="26">
        <v>76.319999999999993</v>
      </c>
      <c r="H932" s="26">
        <v>5.12</v>
      </c>
      <c r="I932" s="23">
        <v>71.2</v>
      </c>
      <c r="J932" s="14"/>
      <c r="K932" s="14" t="s">
        <v>2369</v>
      </c>
      <c r="L932" s="14" t="s">
        <v>11</v>
      </c>
    </row>
    <row r="933" spans="1:12" ht="13.2" x14ac:dyDescent="0.25">
      <c r="A933" s="7" t="s">
        <v>571</v>
      </c>
      <c r="B933" s="14" t="s">
        <v>1703</v>
      </c>
      <c r="C933" s="22">
        <f>VLOOKUP(A933,Μητρώο!$A$2:$E$1187,5,FALSE)</f>
        <v>45751</v>
      </c>
      <c r="D933" s="14">
        <f>VLOOKUP(A933,Ποσότητα!$A$2:$J$1184,6,FALSE)</f>
        <v>4</v>
      </c>
      <c r="E933" s="5" t="s">
        <v>2497</v>
      </c>
      <c r="F933" s="14">
        <f>VLOOKUP(A933,Μητρώο!$A$2:$C$1187,3)</f>
        <v>10</v>
      </c>
      <c r="G933" s="26">
        <v>98.84</v>
      </c>
      <c r="H933" s="26">
        <v>6.63</v>
      </c>
      <c r="I933" s="23">
        <v>92.21</v>
      </c>
      <c r="J933" s="14"/>
      <c r="K933" s="14" t="s">
        <v>2369</v>
      </c>
      <c r="L933" s="14" t="s">
        <v>11</v>
      </c>
    </row>
    <row r="934" spans="1:12" ht="13.2" x14ac:dyDescent="0.25">
      <c r="A934" s="7" t="s">
        <v>572</v>
      </c>
      <c r="B934" s="14" t="s">
        <v>1703</v>
      </c>
      <c r="C934" s="22">
        <f>VLOOKUP(A934,Μητρώο!$A$2:$E$1187,5,FALSE)</f>
        <v>45751</v>
      </c>
      <c r="D934" s="14">
        <f>VLOOKUP(A934,Ποσότητα!$A$2:$J$1184,6,FALSE)</f>
        <v>1</v>
      </c>
      <c r="E934" s="5" t="s">
        <v>2497</v>
      </c>
      <c r="F934" s="14">
        <f>VLOOKUP(A934,Μητρώο!$A$2:$C$1187,3)</f>
        <v>10</v>
      </c>
      <c r="G934" s="26">
        <v>29.52</v>
      </c>
      <c r="H934" s="26">
        <v>1.98</v>
      </c>
      <c r="I934" s="23">
        <v>27.54</v>
      </c>
      <c r="J934" s="14"/>
      <c r="K934" s="14" t="s">
        <v>2369</v>
      </c>
      <c r="L934" s="14" t="s">
        <v>11</v>
      </c>
    </row>
    <row r="935" spans="1:12" ht="13.2" x14ac:dyDescent="0.25">
      <c r="A935" s="7" t="s">
        <v>573</v>
      </c>
      <c r="B935" s="14" t="s">
        <v>1704</v>
      </c>
      <c r="C935" s="22">
        <f>VLOOKUP(A935,Μητρώο!$A$2:$E$1187,5,FALSE)</f>
        <v>45751</v>
      </c>
      <c r="D935" s="14">
        <f>VLOOKUP(A935,Ποσότητα!$A$2:$J$1184,6,FALSE)</f>
        <v>2</v>
      </c>
      <c r="E935" s="5" t="s">
        <v>2497</v>
      </c>
      <c r="F935" s="14">
        <f>VLOOKUP(A935,Μητρώο!$A$2:$C$1187,3)</f>
        <v>10</v>
      </c>
      <c r="G935" s="26">
        <v>8.08</v>
      </c>
      <c r="H935" s="26">
        <v>0.54</v>
      </c>
      <c r="I935" s="23">
        <v>7.54</v>
      </c>
      <c r="J935" s="14"/>
      <c r="K935" s="14" t="s">
        <v>2369</v>
      </c>
      <c r="L935" s="14" t="s">
        <v>11</v>
      </c>
    </row>
    <row r="936" spans="1:12" ht="13.2" x14ac:dyDescent="0.25">
      <c r="A936" s="7" t="s">
        <v>574</v>
      </c>
      <c r="B936" s="14" t="s">
        <v>1705</v>
      </c>
      <c r="C936" s="22">
        <f>VLOOKUP(A936,Μητρώο!$A$2:$E$1187,5,FALSE)</f>
        <v>45751</v>
      </c>
      <c r="D936" s="14">
        <f>VLOOKUP(A936,Ποσότητα!$A$2:$J$1184,6,FALSE)</f>
        <v>1</v>
      </c>
      <c r="E936" s="5" t="s">
        <v>2497</v>
      </c>
      <c r="F936" s="14">
        <f>VLOOKUP(A936,Μητρώο!$A$2:$C$1187,3)</f>
        <v>10</v>
      </c>
      <c r="G936" s="26">
        <v>21.16</v>
      </c>
      <c r="H936" s="26">
        <v>1.42</v>
      </c>
      <c r="I936" s="23">
        <v>19.739999999999998</v>
      </c>
      <c r="J936" s="14"/>
      <c r="K936" s="14" t="s">
        <v>2369</v>
      </c>
      <c r="L936" s="14" t="s">
        <v>11</v>
      </c>
    </row>
    <row r="937" spans="1:12" ht="13.2" x14ac:dyDescent="0.25">
      <c r="A937" s="7" t="s">
        <v>575</v>
      </c>
      <c r="B937" s="14" t="s">
        <v>1706</v>
      </c>
      <c r="C937" s="22">
        <f>VLOOKUP(A937,Μητρώο!$A$2:$E$1187,5,FALSE)</f>
        <v>45751</v>
      </c>
      <c r="D937" s="14">
        <f>VLOOKUP(A937,Ποσότητα!$A$2:$J$1184,6,FALSE)</f>
        <v>1</v>
      </c>
      <c r="E937" s="5" t="s">
        <v>2497</v>
      </c>
      <c r="F937" s="14">
        <f>VLOOKUP(A937,Μητρώο!$A$2:$C$1187,3)</f>
        <v>10</v>
      </c>
      <c r="G937" s="26">
        <v>60</v>
      </c>
      <c r="H937" s="26">
        <v>4.03</v>
      </c>
      <c r="I937" s="23">
        <v>55.97</v>
      </c>
      <c r="J937" s="14"/>
      <c r="K937" s="14" t="s">
        <v>2369</v>
      </c>
      <c r="L937" s="14" t="s">
        <v>11</v>
      </c>
    </row>
    <row r="938" spans="1:12" ht="13.2" x14ac:dyDescent="0.25">
      <c r="A938" s="7" t="s">
        <v>576</v>
      </c>
      <c r="B938" s="14" t="s">
        <v>1707</v>
      </c>
      <c r="C938" s="22">
        <f>VLOOKUP(A938,Μητρώο!$A$2:$E$1187,5,FALSE)</f>
        <v>45751</v>
      </c>
      <c r="D938" s="14">
        <f>VLOOKUP(A938,Ποσότητα!$A$2:$J$1184,6,FALSE)</f>
        <v>2</v>
      </c>
      <c r="E938" s="5" t="s">
        <v>2497</v>
      </c>
      <c r="F938" s="14">
        <f>VLOOKUP(A938,Μητρώο!$A$2:$C$1187,3)</f>
        <v>10</v>
      </c>
      <c r="G938" s="26">
        <v>14.1</v>
      </c>
      <c r="H938" s="26">
        <v>0.95</v>
      </c>
      <c r="I938" s="23">
        <v>13.15</v>
      </c>
      <c r="J938" s="14"/>
      <c r="K938" s="14" t="s">
        <v>2369</v>
      </c>
      <c r="L938" s="14" t="s">
        <v>11</v>
      </c>
    </row>
    <row r="939" spans="1:12" ht="13.2" x14ac:dyDescent="0.25">
      <c r="A939" s="7" t="s">
        <v>577</v>
      </c>
      <c r="B939" s="14" t="s">
        <v>1708</v>
      </c>
      <c r="C939" s="22">
        <f>VLOOKUP(A939,Μητρώο!$A$2:$E$1187,5,FALSE)</f>
        <v>45751</v>
      </c>
      <c r="D939" s="14">
        <f>VLOOKUP(A939,Ποσότητα!$A$2:$J$1184,6,FALSE)</f>
        <v>2</v>
      </c>
      <c r="E939" s="5" t="s">
        <v>2497</v>
      </c>
      <c r="F939" s="14">
        <f>VLOOKUP(A939,Μητρώο!$A$2:$C$1187,3)</f>
        <v>10</v>
      </c>
      <c r="G939" s="26">
        <v>83.56</v>
      </c>
      <c r="H939" s="26">
        <v>5.61</v>
      </c>
      <c r="I939" s="23">
        <v>77.95</v>
      </c>
      <c r="J939" s="14"/>
      <c r="K939" s="14" t="s">
        <v>2369</v>
      </c>
      <c r="L939" s="14" t="s">
        <v>11</v>
      </c>
    </row>
    <row r="940" spans="1:12" ht="13.2" x14ac:dyDescent="0.25">
      <c r="A940" s="7" t="s">
        <v>578</v>
      </c>
      <c r="B940" s="14" t="s">
        <v>1709</v>
      </c>
      <c r="C940" s="22">
        <f>VLOOKUP(A940,Μητρώο!$A$2:$E$1187,5,FALSE)</f>
        <v>45751</v>
      </c>
      <c r="D940" s="14">
        <f>VLOOKUP(A940,Ποσότητα!$A$2:$J$1184,6,FALSE)</f>
        <v>4</v>
      </c>
      <c r="E940" s="5" t="s">
        <v>2497</v>
      </c>
      <c r="F940" s="14">
        <f>VLOOKUP(A940,Μητρώο!$A$2:$C$1187,3)</f>
        <v>10</v>
      </c>
      <c r="G940" s="26">
        <v>31.8</v>
      </c>
      <c r="H940" s="26">
        <v>2.13</v>
      </c>
      <c r="I940" s="23">
        <v>29.67</v>
      </c>
      <c r="J940" s="14"/>
      <c r="K940" s="14" t="s">
        <v>2369</v>
      </c>
      <c r="L940" s="14" t="s">
        <v>11</v>
      </c>
    </row>
    <row r="941" spans="1:12" ht="13.2" x14ac:dyDescent="0.25">
      <c r="A941" s="7" t="s">
        <v>579</v>
      </c>
      <c r="B941" s="14" t="s">
        <v>1710</v>
      </c>
      <c r="C941" s="22">
        <f>VLOOKUP(A941,Μητρώο!$A$2:$E$1187,5,FALSE)</f>
        <v>45751</v>
      </c>
      <c r="D941" s="14">
        <f>VLOOKUP(A941,Ποσότητα!$A$2:$J$1184,6,FALSE)</f>
        <v>3</v>
      </c>
      <c r="E941" s="5" t="s">
        <v>2497</v>
      </c>
      <c r="F941" s="14">
        <f>VLOOKUP(A941,Μητρώο!$A$2:$C$1187,3)</f>
        <v>10</v>
      </c>
      <c r="G941" s="26">
        <v>3.93</v>
      </c>
      <c r="H941" s="26">
        <v>0.26</v>
      </c>
      <c r="I941" s="23">
        <v>3.67</v>
      </c>
      <c r="J941" s="14"/>
      <c r="K941" s="14" t="s">
        <v>2369</v>
      </c>
      <c r="L941" s="14" t="s">
        <v>11</v>
      </c>
    </row>
    <row r="942" spans="1:12" ht="13.2" x14ac:dyDescent="0.25">
      <c r="A942" s="7" t="s">
        <v>580</v>
      </c>
      <c r="B942" s="14" t="s">
        <v>1711</v>
      </c>
      <c r="C942" s="22">
        <f>VLOOKUP(A942,Μητρώο!$A$2:$E$1187,5,FALSE)</f>
        <v>45751</v>
      </c>
      <c r="D942" s="14">
        <f>VLOOKUP(A942,Ποσότητα!$A$2:$J$1184,6,FALSE)</f>
        <v>2</v>
      </c>
      <c r="E942" s="5" t="s">
        <v>2497</v>
      </c>
      <c r="F942" s="14">
        <f>VLOOKUP(A942,Μητρώο!$A$2:$C$1187,3)</f>
        <v>10</v>
      </c>
      <c r="G942" s="26">
        <v>4.76</v>
      </c>
      <c r="H942" s="26">
        <v>0.32</v>
      </c>
      <c r="I942" s="23">
        <v>4.4400000000000004</v>
      </c>
      <c r="J942" s="14"/>
      <c r="K942" s="14" t="s">
        <v>2369</v>
      </c>
      <c r="L942" s="14" t="s">
        <v>11</v>
      </c>
    </row>
    <row r="943" spans="1:12" ht="13.2" x14ac:dyDescent="0.25">
      <c r="A943" s="7" t="s">
        <v>581</v>
      </c>
      <c r="B943" s="14" t="s">
        <v>1712</v>
      </c>
      <c r="C943" s="22">
        <f>VLOOKUP(A943,Μητρώο!$A$2:$E$1187,5,FALSE)</f>
        <v>45751</v>
      </c>
      <c r="D943" s="14">
        <f>VLOOKUP(A943,Ποσότητα!$A$2:$J$1184,6,FALSE)</f>
        <v>4</v>
      </c>
      <c r="E943" s="5" t="s">
        <v>2497</v>
      </c>
      <c r="F943" s="14">
        <f>VLOOKUP(A943,Μητρώο!$A$2:$C$1187,3)</f>
        <v>10</v>
      </c>
      <c r="G943" s="26">
        <v>22.84</v>
      </c>
      <c r="H943" s="26">
        <v>1.53</v>
      </c>
      <c r="I943" s="23">
        <v>21.31</v>
      </c>
      <c r="J943" s="14"/>
      <c r="K943" s="14" t="s">
        <v>2369</v>
      </c>
      <c r="L943" s="14" t="s">
        <v>11</v>
      </c>
    </row>
    <row r="944" spans="1:12" ht="13.2" x14ac:dyDescent="0.25">
      <c r="A944" s="7" t="s">
        <v>582</v>
      </c>
      <c r="B944" s="14" t="s">
        <v>1713</v>
      </c>
      <c r="C944" s="22">
        <f>VLOOKUP(A944,Μητρώο!$A$2:$E$1187,5,FALSE)</f>
        <v>45751</v>
      </c>
      <c r="D944" s="14">
        <f>VLOOKUP(A944,Ποσότητα!$A$2:$J$1184,6,FALSE)</f>
        <v>4</v>
      </c>
      <c r="E944" s="5" t="s">
        <v>2497</v>
      </c>
      <c r="F944" s="14">
        <f>VLOOKUP(A944,Μητρώο!$A$2:$C$1187,3)</f>
        <v>10</v>
      </c>
      <c r="G944" s="26">
        <v>35.119999999999997</v>
      </c>
      <c r="H944" s="26">
        <v>2.36</v>
      </c>
      <c r="I944" s="23">
        <v>32.76</v>
      </c>
      <c r="J944" s="14"/>
      <c r="K944" s="14" t="s">
        <v>2369</v>
      </c>
      <c r="L944" s="14" t="s">
        <v>11</v>
      </c>
    </row>
    <row r="945" spans="1:12" ht="13.2" x14ac:dyDescent="0.25">
      <c r="A945" s="7" t="s">
        <v>583</v>
      </c>
      <c r="B945" s="14" t="s">
        <v>1714</v>
      </c>
      <c r="C945" s="22">
        <f>VLOOKUP(A945,Μητρώο!$A$2:$E$1187,5,FALSE)</f>
        <v>45751</v>
      </c>
      <c r="D945" s="14">
        <f>VLOOKUP(A945,Ποσότητα!$A$2:$J$1184,6,FALSE)</f>
        <v>4</v>
      </c>
      <c r="E945" s="5" t="s">
        <v>2497</v>
      </c>
      <c r="F945" s="14">
        <f>VLOOKUP(A945,Μητρώο!$A$2:$C$1187,3)</f>
        <v>10</v>
      </c>
      <c r="G945" s="26">
        <v>6.08</v>
      </c>
      <c r="H945" s="26">
        <v>0.41</v>
      </c>
      <c r="I945" s="23">
        <v>5.67</v>
      </c>
      <c r="J945" s="14"/>
      <c r="K945" s="14" t="s">
        <v>2369</v>
      </c>
      <c r="L945" s="14" t="s">
        <v>11</v>
      </c>
    </row>
    <row r="946" spans="1:12" ht="13.2" x14ac:dyDescent="0.25">
      <c r="A946" s="7" t="s">
        <v>584</v>
      </c>
      <c r="B946" s="14" t="s">
        <v>1715</v>
      </c>
      <c r="C946" s="22">
        <f>VLOOKUP(A946,Μητρώο!$A$2:$E$1187,5,FALSE)</f>
        <v>45751</v>
      </c>
      <c r="D946" s="14">
        <f>VLOOKUP(A946,Ποσότητα!$A$2:$J$1184,6,FALSE)</f>
        <v>4</v>
      </c>
      <c r="E946" s="5" t="s">
        <v>2497</v>
      </c>
      <c r="F946" s="14">
        <f>VLOOKUP(A946,Μητρώο!$A$2:$C$1187,3)</f>
        <v>10</v>
      </c>
      <c r="G946" s="26">
        <v>6.68</v>
      </c>
      <c r="H946" s="26">
        <v>0.45</v>
      </c>
      <c r="I946" s="23">
        <v>6.23</v>
      </c>
      <c r="J946" s="14"/>
      <c r="K946" s="14" t="s">
        <v>2369</v>
      </c>
      <c r="L946" s="14" t="s">
        <v>11</v>
      </c>
    </row>
    <row r="947" spans="1:12" ht="13.2" x14ac:dyDescent="0.25">
      <c r="A947" s="7" t="s">
        <v>585</v>
      </c>
      <c r="B947" s="14" t="s">
        <v>1716</v>
      </c>
      <c r="C947" s="22">
        <f>VLOOKUP(A947,Μητρώο!$A$2:$E$1187,5,FALSE)</f>
        <v>45751</v>
      </c>
      <c r="D947" s="14">
        <f>VLOOKUP(A947,Ποσότητα!$A$2:$J$1184,6,FALSE)</f>
        <v>2</v>
      </c>
      <c r="E947" s="5" t="s">
        <v>2497</v>
      </c>
      <c r="F947" s="14">
        <f>VLOOKUP(A947,Μητρώο!$A$2:$C$1187,3)</f>
        <v>10</v>
      </c>
      <c r="G947" s="26">
        <v>11.8</v>
      </c>
      <c r="H947" s="26">
        <v>0.79</v>
      </c>
      <c r="I947" s="23">
        <v>11.01</v>
      </c>
      <c r="J947" s="14"/>
      <c r="K947" s="14" t="s">
        <v>2369</v>
      </c>
      <c r="L947" s="14" t="s">
        <v>11</v>
      </c>
    </row>
    <row r="948" spans="1:12" ht="13.2" x14ac:dyDescent="0.25">
      <c r="A948" s="7" t="s">
        <v>586</v>
      </c>
      <c r="B948" s="14" t="s">
        <v>1717</v>
      </c>
      <c r="C948" s="22">
        <f>VLOOKUP(A948,Μητρώο!$A$2:$E$1187,5,FALSE)</f>
        <v>45751</v>
      </c>
      <c r="D948" s="14">
        <f>VLOOKUP(A948,Ποσότητα!$A$2:$J$1184,6,FALSE)</f>
        <v>4</v>
      </c>
      <c r="E948" s="5" t="s">
        <v>2497</v>
      </c>
      <c r="F948" s="14">
        <f>VLOOKUP(A948,Μητρώο!$A$2:$C$1187,3)</f>
        <v>10</v>
      </c>
      <c r="G948" s="26">
        <v>15.52</v>
      </c>
      <c r="H948" s="26">
        <v>1.04</v>
      </c>
      <c r="I948" s="23">
        <v>14.48</v>
      </c>
      <c r="J948" s="14"/>
      <c r="K948" s="14" t="s">
        <v>2369</v>
      </c>
      <c r="L948" s="14" t="s">
        <v>11</v>
      </c>
    </row>
    <row r="949" spans="1:12" ht="13.2" x14ac:dyDescent="0.25">
      <c r="A949" s="7" t="s">
        <v>587</v>
      </c>
      <c r="B949" s="14" t="s">
        <v>1718</v>
      </c>
      <c r="C949" s="22">
        <f>VLOOKUP(A949,Μητρώο!$A$2:$E$1187,5,FALSE)</f>
        <v>45751</v>
      </c>
      <c r="D949" s="14">
        <f>VLOOKUP(A949,Ποσότητα!$A$2:$J$1184,6,FALSE)</f>
        <v>2</v>
      </c>
      <c r="E949" s="5" t="s">
        <v>2497</v>
      </c>
      <c r="F949" s="14">
        <f>VLOOKUP(A949,Μητρώο!$A$2:$C$1187,3)</f>
        <v>10</v>
      </c>
      <c r="G949" s="26">
        <v>9.66</v>
      </c>
      <c r="H949" s="26">
        <v>0.65</v>
      </c>
      <c r="I949" s="23">
        <v>9.01</v>
      </c>
      <c r="J949" s="14"/>
      <c r="K949" s="14" t="s">
        <v>2369</v>
      </c>
      <c r="L949" s="14" t="s">
        <v>11</v>
      </c>
    </row>
    <row r="950" spans="1:12" ht="13.2" x14ac:dyDescent="0.25">
      <c r="A950" s="7" t="s">
        <v>588</v>
      </c>
      <c r="B950" s="14" t="s">
        <v>1719</v>
      </c>
      <c r="C950" s="22">
        <f>VLOOKUP(A950,Μητρώο!$A$2:$E$1187,5,FALSE)</f>
        <v>45751</v>
      </c>
      <c r="D950" s="14">
        <f>VLOOKUP(A950,Ποσότητα!$A$2:$J$1184,6,FALSE)</f>
        <v>2</v>
      </c>
      <c r="E950" s="5" t="s">
        <v>2497</v>
      </c>
      <c r="F950" s="14">
        <f>VLOOKUP(A950,Μητρώο!$A$2:$C$1187,3)</f>
        <v>10</v>
      </c>
      <c r="G950" s="26">
        <v>7.26</v>
      </c>
      <c r="H950" s="26">
        <v>0.49</v>
      </c>
      <c r="I950" s="23">
        <v>6.77</v>
      </c>
      <c r="J950" s="14"/>
      <c r="K950" s="14" t="s">
        <v>2369</v>
      </c>
      <c r="L950" s="14" t="s">
        <v>11</v>
      </c>
    </row>
    <row r="951" spans="1:12" ht="13.2" x14ac:dyDescent="0.25">
      <c r="A951" s="7" t="s">
        <v>589</v>
      </c>
      <c r="B951" s="14" t="s">
        <v>1720</v>
      </c>
      <c r="C951" s="22">
        <f>VLOOKUP(A951,Μητρώο!$A$2:$E$1187,5,FALSE)</f>
        <v>45751</v>
      </c>
      <c r="D951" s="14">
        <f>VLOOKUP(A951,Ποσότητα!$A$2:$J$1184,6,FALSE)</f>
        <v>2</v>
      </c>
      <c r="E951" s="5" t="s">
        <v>2497</v>
      </c>
      <c r="F951" s="14">
        <f>VLOOKUP(A951,Μητρώο!$A$2:$C$1187,3)</f>
        <v>10</v>
      </c>
      <c r="G951" s="26">
        <v>30.46</v>
      </c>
      <c r="H951" s="26">
        <v>2.04</v>
      </c>
      <c r="I951" s="23">
        <v>28.42</v>
      </c>
      <c r="J951" s="14"/>
      <c r="K951" s="14" t="s">
        <v>2369</v>
      </c>
      <c r="L951" s="14" t="s">
        <v>11</v>
      </c>
    </row>
    <row r="952" spans="1:12" ht="13.2" x14ac:dyDescent="0.25">
      <c r="A952" s="7" t="s">
        <v>590</v>
      </c>
      <c r="B952" s="14" t="s">
        <v>1721</v>
      </c>
      <c r="C952" s="22">
        <f>VLOOKUP(A952,Μητρώο!$A$2:$E$1187,5,FALSE)</f>
        <v>45751</v>
      </c>
      <c r="D952" s="14">
        <f>VLOOKUP(A952,Ποσότητα!$A$2:$J$1184,6,FALSE)</f>
        <v>2</v>
      </c>
      <c r="E952" s="5" t="s">
        <v>2497</v>
      </c>
      <c r="F952" s="14">
        <f>VLOOKUP(A952,Μητρώο!$A$2:$C$1187,3)</f>
        <v>10</v>
      </c>
      <c r="G952" s="26">
        <v>44.96</v>
      </c>
      <c r="H952" s="26">
        <v>3.02</v>
      </c>
      <c r="I952" s="23">
        <v>41.94</v>
      </c>
      <c r="J952" s="14"/>
      <c r="K952" s="14" t="s">
        <v>2369</v>
      </c>
      <c r="L952" s="14" t="s">
        <v>11</v>
      </c>
    </row>
    <row r="953" spans="1:12" ht="13.2" x14ac:dyDescent="0.25">
      <c r="A953" s="7" t="s">
        <v>591</v>
      </c>
      <c r="B953" s="14" t="s">
        <v>1722</v>
      </c>
      <c r="C953" s="22">
        <f>VLOOKUP(A953,Μητρώο!$A$2:$E$1187,5,FALSE)</f>
        <v>45751</v>
      </c>
      <c r="D953" s="14">
        <f>VLOOKUP(A953,Ποσότητα!$A$2:$J$1184,6,FALSE)</f>
        <v>2</v>
      </c>
      <c r="E953" s="5" t="s">
        <v>2497</v>
      </c>
      <c r="F953" s="14">
        <f>VLOOKUP(A953,Μητρώο!$A$2:$C$1187,3)</f>
        <v>10</v>
      </c>
      <c r="G953" s="26">
        <v>60.18</v>
      </c>
      <c r="H953" s="26">
        <v>4.04</v>
      </c>
      <c r="I953" s="23">
        <v>56.14</v>
      </c>
      <c r="J953" s="14"/>
      <c r="K953" s="14" t="s">
        <v>2369</v>
      </c>
      <c r="L953" s="14" t="s">
        <v>11</v>
      </c>
    </row>
    <row r="954" spans="1:12" ht="13.2" x14ac:dyDescent="0.25">
      <c r="A954" s="7" t="s">
        <v>592</v>
      </c>
      <c r="B954" s="14" t="s">
        <v>1723</v>
      </c>
      <c r="C954" s="22">
        <f>VLOOKUP(A954,Μητρώο!$A$2:$E$1187,5,FALSE)</f>
        <v>45751</v>
      </c>
      <c r="D954" s="14">
        <f>VLOOKUP(A954,Ποσότητα!$A$2:$J$1184,6,FALSE)</f>
        <v>1</v>
      </c>
      <c r="E954" s="5" t="s">
        <v>2497</v>
      </c>
      <c r="F954" s="14">
        <f>VLOOKUP(A954,Μητρώο!$A$2:$C$1187,3)</f>
        <v>10</v>
      </c>
      <c r="G954" s="26">
        <v>48.45</v>
      </c>
      <c r="H954" s="26">
        <v>3.25</v>
      </c>
      <c r="I954" s="23">
        <v>45.2</v>
      </c>
      <c r="J954" s="14"/>
      <c r="K954" s="14" t="s">
        <v>2369</v>
      </c>
      <c r="L954" s="14" t="s">
        <v>11</v>
      </c>
    </row>
    <row r="955" spans="1:12" ht="13.2" x14ac:dyDescent="0.25">
      <c r="A955" s="7" t="s">
        <v>593</v>
      </c>
      <c r="B955" s="14" t="s">
        <v>1724</v>
      </c>
      <c r="C955" s="22">
        <f>VLOOKUP(A955,Μητρώο!$A$2:$E$1187,5,FALSE)</f>
        <v>45751</v>
      </c>
      <c r="D955" s="14">
        <f>VLOOKUP(A955,Ποσότητα!$A$2:$J$1184,6,FALSE)</f>
        <v>4</v>
      </c>
      <c r="E955" s="5" t="s">
        <v>2497</v>
      </c>
      <c r="F955" s="14">
        <f>VLOOKUP(A955,Μητρώο!$A$2:$C$1187,3)</f>
        <v>10</v>
      </c>
      <c r="G955" s="26">
        <v>11.72</v>
      </c>
      <c r="H955" s="26">
        <v>0.79</v>
      </c>
      <c r="I955" s="23">
        <v>10.93</v>
      </c>
      <c r="J955" s="14"/>
      <c r="K955" s="14" t="s">
        <v>2369</v>
      </c>
      <c r="L955" s="14" t="s">
        <v>11</v>
      </c>
    </row>
    <row r="956" spans="1:12" ht="13.2" x14ac:dyDescent="0.25">
      <c r="A956" s="7" t="s">
        <v>594</v>
      </c>
      <c r="B956" s="14" t="s">
        <v>1725</v>
      </c>
      <c r="C956" s="22">
        <f>VLOOKUP(A956,Μητρώο!$A$2:$E$1187,5,FALSE)</f>
        <v>45751</v>
      </c>
      <c r="D956" s="14">
        <f>VLOOKUP(A956,Ποσότητα!$A$2:$J$1184,6,FALSE)</f>
        <v>2</v>
      </c>
      <c r="E956" s="5" t="s">
        <v>2497</v>
      </c>
      <c r="F956" s="14">
        <f>VLOOKUP(A956,Μητρώο!$A$2:$C$1187,3)</f>
        <v>10</v>
      </c>
      <c r="G956" s="26">
        <v>8.08</v>
      </c>
      <c r="H956" s="26">
        <v>0.54</v>
      </c>
      <c r="I956" s="23">
        <v>7.54</v>
      </c>
      <c r="J956" s="14"/>
      <c r="K956" s="14" t="s">
        <v>2369</v>
      </c>
      <c r="L956" s="14" t="s">
        <v>11</v>
      </c>
    </row>
    <row r="957" spans="1:12" ht="13.2" x14ac:dyDescent="0.25">
      <c r="A957" s="7" t="s">
        <v>595</v>
      </c>
      <c r="B957" s="14" t="s">
        <v>1726</v>
      </c>
      <c r="C957" s="22">
        <f>VLOOKUP(A957,Μητρώο!$A$2:$E$1187,5,FALSE)</f>
        <v>45751</v>
      </c>
      <c r="D957" s="14">
        <f>VLOOKUP(A957,Ποσότητα!$A$2:$J$1184,6,FALSE)</f>
        <v>2</v>
      </c>
      <c r="E957" s="5" t="s">
        <v>2497</v>
      </c>
      <c r="F957" s="14">
        <f>VLOOKUP(A957,Μητρώο!$A$2:$C$1187,3)</f>
        <v>10</v>
      </c>
      <c r="G957" s="26">
        <v>8.02</v>
      </c>
      <c r="H957" s="26">
        <v>0.54</v>
      </c>
      <c r="I957" s="23">
        <v>7.48</v>
      </c>
      <c r="J957" s="14"/>
      <c r="K957" s="14" t="s">
        <v>2369</v>
      </c>
      <c r="L957" s="14" t="s">
        <v>11</v>
      </c>
    </row>
    <row r="958" spans="1:12" ht="13.2" x14ac:dyDescent="0.25">
      <c r="A958" s="7" t="s">
        <v>596</v>
      </c>
      <c r="B958" s="14" t="s">
        <v>1727</v>
      </c>
      <c r="C958" s="22">
        <f>VLOOKUP(A958,Μητρώο!$A$2:$E$1187,5,FALSE)</f>
        <v>45751</v>
      </c>
      <c r="D958" s="14">
        <f>VLOOKUP(A958,Ποσότητα!$A$2:$J$1184,6,FALSE)</f>
        <v>2</v>
      </c>
      <c r="E958" s="5" t="s">
        <v>2497</v>
      </c>
      <c r="F958" s="14">
        <f>VLOOKUP(A958,Μητρώο!$A$2:$C$1187,3)</f>
        <v>10</v>
      </c>
      <c r="G958" s="26">
        <v>7.2</v>
      </c>
      <c r="H958" s="26">
        <v>0.48</v>
      </c>
      <c r="I958" s="23">
        <v>6.72</v>
      </c>
      <c r="J958" s="14"/>
      <c r="K958" s="14" t="s">
        <v>2369</v>
      </c>
      <c r="L958" s="14" t="s">
        <v>11</v>
      </c>
    </row>
    <row r="959" spans="1:12" ht="13.2" x14ac:dyDescent="0.25">
      <c r="A959" s="7" t="s">
        <v>597</v>
      </c>
      <c r="B959" s="14" t="s">
        <v>1728</v>
      </c>
      <c r="C959" s="22">
        <f>VLOOKUP(A959,Μητρώο!$A$2:$E$1187,5,FALSE)</f>
        <v>45751</v>
      </c>
      <c r="D959" s="14">
        <f>VLOOKUP(A959,Ποσότητα!$A$2:$J$1184,6,FALSE)</f>
        <v>4</v>
      </c>
      <c r="E959" s="5" t="s">
        <v>2497</v>
      </c>
      <c r="F959" s="14">
        <f>VLOOKUP(A959,Μητρώο!$A$2:$C$1187,3)</f>
        <v>10</v>
      </c>
      <c r="G959" s="26">
        <v>57.68</v>
      </c>
      <c r="H959" s="26">
        <v>3.87</v>
      </c>
      <c r="I959" s="23">
        <v>53.81</v>
      </c>
      <c r="J959" s="14"/>
      <c r="K959" s="14" t="s">
        <v>2369</v>
      </c>
      <c r="L959" s="14" t="s">
        <v>11</v>
      </c>
    </row>
    <row r="960" spans="1:12" ht="13.2" x14ac:dyDescent="0.25">
      <c r="A960" s="7" t="s">
        <v>598</v>
      </c>
      <c r="B960" s="14" t="s">
        <v>1729</v>
      </c>
      <c r="C960" s="22">
        <f>VLOOKUP(A960,Μητρώο!$A$2:$E$1187,5,FALSE)</f>
        <v>45751</v>
      </c>
      <c r="D960" s="14">
        <f>VLOOKUP(A960,Ποσότητα!$A$2:$J$1184,6,FALSE)</f>
        <v>4</v>
      </c>
      <c r="E960" s="5" t="s">
        <v>2497</v>
      </c>
      <c r="F960" s="14">
        <f>VLOOKUP(A960,Μητρώο!$A$2:$C$1187,3)</f>
        <v>10</v>
      </c>
      <c r="G960" s="26">
        <v>101.72</v>
      </c>
      <c r="H960" s="26">
        <v>6.83</v>
      </c>
      <c r="I960" s="23">
        <v>94.89</v>
      </c>
      <c r="J960" s="14"/>
      <c r="K960" s="14" t="s">
        <v>2369</v>
      </c>
      <c r="L960" s="14" t="s">
        <v>11</v>
      </c>
    </row>
    <row r="961" spans="1:12" ht="13.2" x14ac:dyDescent="0.25">
      <c r="A961" s="7" t="s">
        <v>599</v>
      </c>
      <c r="B961" s="14" t="s">
        <v>1730</v>
      </c>
      <c r="C961" s="22">
        <f>VLOOKUP(A961,Μητρώο!$A$2:$E$1187,5,FALSE)</f>
        <v>45751</v>
      </c>
      <c r="D961" s="14">
        <f>VLOOKUP(A961,Ποσότητα!$A$2:$J$1184,6,FALSE)</f>
        <v>20</v>
      </c>
      <c r="E961" s="5" t="s">
        <v>2497</v>
      </c>
      <c r="F961" s="14">
        <f>VLOOKUP(A961,Μητρώο!$A$2:$C$1187,3)</f>
        <v>10</v>
      </c>
      <c r="G961" s="26">
        <v>186.8</v>
      </c>
      <c r="H961" s="26">
        <v>12.54</v>
      </c>
      <c r="I961" s="23">
        <v>174.26</v>
      </c>
      <c r="J961" s="14"/>
      <c r="K961" s="14" t="s">
        <v>2369</v>
      </c>
      <c r="L961" s="14" t="s">
        <v>11</v>
      </c>
    </row>
    <row r="962" spans="1:12" ht="13.2" x14ac:dyDescent="0.25">
      <c r="A962" s="7" t="s">
        <v>600</v>
      </c>
      <c r="B962" s="14" t="s">
        <v>1731</v>
      </c>
      <c r="C962" s="22">
        <f>VLOOKUP(A962,Μητρώο!$A$2:$E$1187,5,FALSE)</f>
        <v>45751</v>
      </c>
      <c r="D962" s="14">
        <f>VLOOKUP(A962,Ποσότητα!$A$2:$J$1184,6,FALSE)</f>
        <v>4</v>
      </c>
      <c r="E962" s="5" t="s">
        <v>2497</v>
      </c>
      <c r="F962" s="14">
        <f>VLOOKUP(A962,Μητρώο!$A$2:$C$1187,3)</f>
        <v>10</v>
      </c>
      <c r="G962" s="26">
        <v>3.16</v>
      </c>
      <c r="H962" s="26">
        <v>0.21</v>
      </c>
      <c r="I962" s="23">
        <v>2.95</v>
      </c>
      <c r="J962" s="14"/>
      <c r="K962" s="14" t="s">
        <v>2369</v>
      </c>
      <c r="L962" s="14" t="s">
        <v>11</v>
      </c>
    </row>
    <row r="963" spans="1:12" ht="13.2" x14ac:dyDescent="0.25">
      <c r="A963" s="7" t="s">
        <v>601</v>
      </c>
      <c r="B963" s="14" t="s">
        <v>1732</v>
      </c>
      <c r="C963" s="22">
        <f>VLOOKUP(A963,Μητρώο!$A$2:$E$1187,5,FALSE)</f>
        <v>45751</v>
      </c>
      <c r="D963" s="14">
        <f>VLOOKUP(A963,Ποσότητα!$A$2:$J$1184,6,FALSE)</f>
        <v>5</v>
      </c>
      <c r="E963" s="5" t="s">
        <v>2497</v>
      </c>
      <c r="F963" s="14">
        <f>VLOOKUP(A963,Μητρώο!$A$2:$C$1187,3)</f>
        <v>10</v>
      </c>
      <c r="G963" s="26">
        <v>156.30000000000001</v>
      </c>
      <c r="H963" s="26">
        <v>10.49</v>
      </c>
      <c r="I963" s="23">
        <v>145.81</v>
      </c>
      <c r="J963" s="14"/>
      <c r="K963" s="14" t="s">
        <v>2369</v>
      </c>
      <c r="L963" s="14" t="s">
        <v>11</v>
      </c>
    </row>
    <row r="964" spans="1:12" ht="13.2" x14ac:dyDescent="0.25">
      <c r="A964" s="7" t="s">
        <v>602</v>
      </c>
      <c r="B964" s="14" t="s">
        <v>1733</v>
      </c>
      <c r="C964" s="22">
        <f>VLOOKUP(A964,Μητρώο!$A$2:$E$1187,5,FALSE)</f>
        <v>45751</v>
      </c>
      <c r="D964" s="14">
        <f>VLOOKUP(A964,Ποσότητα!$A$2:$J$1184,6,FALSE)</f>
        <v>30</v>
      </c>
      <c r="E964" s="5" t="s">
        <v>2497</v>
      </c>
      <c r="F964" s="14">
        <f>VLOOKUP(A964,Μητρώο!$A$2:$C$1187,3)</f>
        <v>10</v>
      </c>
      <c r="G964" s="26">
        <v>44.1</v>
      </c>
      <c r="H964" s="26">
        <v>2.96</v>
      </c>
      <c r="I964" s="23">
        <v>41.14</v>
      </c>
      <c r="J964" s="14"/>
      <c r="K964" s="14" t="s">
        <v>2369</v>
      </c>
      <c r="L964" s="14" t="s">
        <v>11</v>
      </c>
    </row>
    <row r="965" spans="1:12" ht="13.2" x14ac:dyDescent="0.25">
      <c r="A965" s="7" t="s">
        <v>603</v>
      </c>
      <c r="B965" s="14" t="s">
        <v>1734</v>
      </c>
      <c r="C965" s="22">
        <f>VLOOKUP(A965,Μητρώο!$A$2:$E$1187,5,FALSE)</f>
        <v>45751</v>
      </c>
      <c r="D965" s="14">
        <f>VLOOKUP(A965,Ποσότητα!$A$2:$J$1184,6,FALSE)</f>
        <v>200</v>
      </c>
      <c r="E965" s="5" t="s">
        <v>2497</v>
      </c>
      <c r="F965" s="14">
        <f>VLOOKUP(A965,Μητρώο!$A$2:$C$1187,3)</f>
        <v>10</v>
      </c>
      <c r="G965" s="26">
        <v>206</v>
      </c>
      <c r="H965" s="26">
        <v>13.83</v>
      </c>
      <c r="I965" s="23">
        <v>192.17</v>
      </c>
      <c r="J965" s="14"/>
      <c r="K965" s="14" t="s">
        <v>2369</v>
      </c>
      <c r="L965" s="14" t="s">
        <v>11</v>
      </c>
    </row>
    <row r="966" spans="1:12" ht="13.2" x14ac:dyDescent="0.25">
      <c r="A966" s="7" t="s">
        <v>604</v>
      </c>
      <c r="B966" s="14" t="s">
        <v>1735</v>
      </c>
      <c r="C966" s="22">
        <f>VLOOKUP(A966,Μητρώο!$A$2:$E$1187,5,FALSE)</f>
        <v>45751</v>
      </c>
      <c r="D966" s="14">
        <f>VLOOKUP(A966,Ποσότητα!$A$2:$J$1184,6,FALSE)</f>
        <v>1</v>
      </c>
      <c r="E966" s="5" t="s">
        <v>2497</v>
      </c>
      <c r="F966" s="14">
        <f>VLOOKUP(A966,Μητρώο!$A$2:$C$1187,3)</f>
        <v>10</v>
      </c>
      <c r="G966" s="26">
        <v>12</v>
      </c>
      <c r="H966" s="26">
        <v>0.81</v>
      </c>
      <c r="I966" s="23">
        <v>11.19</v>
      </c>
      <c r="J966" s="14"/>
      <c r="K966" s="14" t="s">
        <v>2369</v>
      </c>
      <c r="L966" s="14" t="s">
        <v>11</v>
      </c>
    </row>
    <row r="967" spans="1:12" ht="13.2" x14ac:dyDescent="0.25">
      <c r="A967" s="7" t="s">
        <v>605</v>
      </c>
      <c r="B967" s="14" t="s">
        <v>1736</v>
      </c>
      <c r="C967" s="22">
        <f>VLOOKUP(A967,Μητρώο!$A$2:$E$1187,5,FALSE)</f>
        <v>45751</v>
      </c>
      <c r="D967" s="14">
        <f>VLOOKUP(A967,Ποσότητα!$A$2:$J$1184,6,FALSE)</f>
        <v>2</v>
      </c>
      <c r="E967" s="5" t="s">
        <v>2497</v>
      </c>
      <c r="F967" s="14">
        <f>VLOOKUP(A967,Μητρώο!$A$2:$C$1187,3)</f>
        <v>10</v>
      </c>
      <c r="G967" s="26">
        <v>21.38</v>
      </c>
      <c r="H967" s="26">
        <v>1.44</v>
      </c>
      <c r="I967" s="23">
        <v>19.940000000000001</v>
      </c>
      <c r="J967" s="14"/>
      <c r="K967" s="14" t="s">
        <v>2369</v>
      </c>
      <c r="L967" s="14" t="s">
        <v>11</v>
      </c>
    </row>
    <row r="968" spans="1:12" ht="13.2" x14ac:dyDescent="0.25">
      <c r="A968" s="7" t="s">
        <v>606</v>
      </c>
      <c r="B968" s="14" t="s">
        <v>1737</v>
      </c>
      <c r="C968" s="22">
        <f>VLOOKUP(A968,Μητρώο!$A$2:$E$1187,5,FALSE)</f>
        <v>45751</v>
      </c>
      <c r="D968" s="14">
        <f>VLOOKUP(A968,Ποσότητα!$A$2:$J$1184,6,FALSE)</f>
        <v>10</v>
      </c>
      <c r="E968" s="5" t="s">
        <v>2497</v>
      </c>
      <c r="F968" s="14">
        <f>VLOOKUP(A968,Μητρώο!$A$2:$C$1187,3)</f>
        <v>10</v>
      </c>
      <c r="G968" s="26">
        <v>35</v>
      </c>
      <c r="H968" s="26">
        <v>2.35</v>
      </c>
      <c r="I968" s="23">
        <v>32.65</v>
      </c>
      <c r="J968" s="14"/>
      <c r="K968" s="14" t="s">
        <v>2369</v>
      </c>
      <c r="L968" s="14" t="s">
        <v>11</v>
      </c>
    </row>
    <row r="969" spans="1:12" ht="13.2" x14ac:dyDescent="0.25">
      <c r="A969" s="7" t="s">
        <v>607</v>
      </c>
      <c r="B969" s="14" t="s">
        <v>1738</v>
      </c>
      <c r="C969" s="22">
        <f>VLOOKUP(A969,Μητρώο!$A$2:$E$1187,5,FALSE)</f>
        <v>45751</v>
      </c>
      <c r="D969" s="14">
        <f>VLOOKUP(A969,Ποσότητα!$A$2:$J$1184,6,FALSE)</f>
        <v>20</v>
      </c>
      <c r="E969" s="5" t="s">
        <v>2497</v>
      </c>
      <c r="F969" s="14">
        <f>VLOOKUP(A969,Μητρώο!$A$2:$C$1187,3)</f>
        <v>10</v>
      </c>
      <c r="G969" s="26">
        <v>74.400000000000006</v>
      </c>
      <c r="H969" s="26">
        <v>4.99</v>
      </c>
      <c r="I969" s="23">
        <v>69.41</v>
      </c>
      <c r="J969" s="14"/>
      <c r="K969" s="14" t="s">
        <v>2369</v>
      </c>
      <c r="L969" s="14" t="s">
        <v>11</v>
      </c>
    </row>
    <row r="970" spans="1:12" ht="13.2" x14ac:dyDescent="0.25">
      <c r="A970" s="7" t="s">
        <v>608</v>
      </c>
      <c r="B970" s="14" t="s">
        <v>1739</v>
      </c>
      <c r="C970" s="22">
        <f>VLOOKUP(A970,Μητρώο!$A$2:$E$1187,5,FALSE)</f>
        <v>45751</v>
      </c>
      <c r="D970" s="14">
        <f>VLOOKUP(A970,Ποσότητα!$A$2:$J$1184,6,FALSE)</f>
        <v>20</v>
      </c>
      <c r="E970" s="5" t="s">
        <v>2497</v>
      </c>
      <c r="F970" s="14">
        <f>VLOOKUP(A970,Μητρώο!$A$2:$C$1187,3)</f>
        <v>10</v>
      </c>
      <c r="G970" s="26">
        <v>155.19999999999999</v>
      </c>
      <c r="H970" s="26">
        <v>10.42</v>
      </c>
      <c r="I970" s="23">
        <v>144.78</v>
      </c>
      <c r="J970" s="14"/>
      <c r="K970" s="14" t="s">
        <v>2369</v>
      </c>
      <c r="L970" s="14" t="s">
        <v>11</v>
      </c>
    </row>
    <row r="971" spans="1:12" ht="13.2" x14ac:dyDescent="0.25">
      <c r="A971" s="7" t="s">
        <v>609</v>
      </c>
      <c r="B971" s="14" t="s">
        <v>1740</v>
      </c>
      <c r="C971" s="22">
        <f>VLOOKUP(A971,Μητρώο!$A$2:$E$1187,5,FALSE)</f>
        <v>45751</v>
      </c>
      <c r="D971" s="14">
        <f>VLOOKUP(A971,Ποσότητα!$A$2:$J$1184,6,FALSE)</f>
        <v>2</v>
      </c>
      <c r="E971" s="5" t="s">
        <v>2497</v>
      </c>
      <c r="F971" s="14">
        <f>VLOOKUP(A971,Μητρώο!$A$2:$C$1187,3)</f>
        <v>10</v>
      </c>
      <c r="G971" s="26">
        <v>16.54</v>
      </c>
      <c r="H971" s="26">
        <v>1.1100000000000001</v>
      </c>
      <c r="I971" s="23">
        <v>15.43</v>
      </c>
      <c r="J971" s="14"/>
      <c r="K971" s="14" t="s">
        <v>2369</v>
      </c>
      <c r="L971" s="14" t="s">
        <v>11</v>
      </c>
    </row>
    <row r="972" spans="1:12" ht="13.2" x14ac:dyDescent="0.25">
      <c r="A972" s="7" t="s">
        <v>610</v>
      </c>
      <c r="B972" s="14" t="s">
        <v>1741</v>
      </c>
      <c r="C972" s="22">
        <f>VLOOKUP(A972,Μητρώο!$A$2:$E$1187,5,FALSE)</f>
        <v>45751</v>
      </c>
      <c r="D972" s="14">
        <f>VLOOKUP(A972,Ποσότητα!$A$2:$J$1184,6,FALSE)</f>
        <v>11</v>
      </c>
      <c r="E972" s="5" t="s">
        <v>2497</v>
      </c>
      <c r="F972" s="14">
        <f>VLOOKUP(A972,Μητρώο!$A$2:$C$1187,3)</f>
        <v>10</v>
      </c>
      <c r="G972" s="26">
        <v>181.83</v>
      </c>
      <c r="H972" s="26">
        <v>12.21</v>
      </c>
      <c r="I972" s="23">
        <v>169.62</v>
      </c>
      <c r="J972" s="14"/>
      <c r="K972" s="14" t="s">
        <v>2369</v>
      </c>
      <c r="L972" s="14" t="s">
        <v>11</v>
      </c>
    </row>
    <row r="973" spans="1:12" ht="13.2" x14ac:dyDescent="0.25">
      <c r="A973" s="7" t="s">
        <v>611</v>
      </c>
      <c r="B973" s="14" t="s">
        <v>1742</v>
      </c>
      <c r="C973" s="22">
        <f>VLOOKUP(A973,Μητρώο!$A$2:$E$1187,5,FALSE)</f>
        <v>45751</v>
      </c>
      <c r="D973" s="14">
        <f>VLOOKUP(A973,Ποσότητα!$A$2:$J$1184,6,FALSE)</f>
        <v>10</v>
      </c>
      <c r="E973" s="5" t="s">
        <v>2497</v>
      </c>
      <c r="F973" s="14">
        <f>VLOOKUP(A973,Μητρώο!$A$2:$C$1187,3)</f>
        <v>10</v>
      </c>
      <c r="G973" s="26">
        <v>102.6</v>
      </c>
      <c r="H973" s="26">
        <v>6.89</v>
      </c>
      <c r="I973" s="23">
        <v>95.71</v>
      </c>
      <c r="J973" s="14"/>
      <c r="K973" s="14" t="s">
        <v>2369</v>
      </c>
      <c r="L973" s="14" t="s">
        <v>11</v>
      </c>
    </row>
    <row r="974" spans="1:12" ht="13.2" x14ac:dyDescent="0.25">
      <c r="A974" s="7" t="s">
        <v>612</v>
      </c>
      <c r="B974" s="14" t="s">
        <v>1743</v>
      </c>
      <c r="C974" s="22">
        <f>VLOOKUP(A974,Μητρώο!$A$2:$E$1187,5,FALSE)</f>
        <v>45751</v>
      </c>
      <c r="D974" s="14">
        <f>VLOOKUP(A974,Ποσότητα!$A$2:$J$1184,6,FALSE)</f>
        <v>1</v>
      </c>
      <c r="E974" s="5" t="s">
        <v>2497</v>
      </c>
      <c r="F974" s="14">
        <f>VLOOKUP(A974,Μητρώο!$A$2:$C$1187,3)</f>
        <v>10</v>
      </c>
      <c r="G974" s="26">
        <v>19.670000000000002</v>
      </c>
      <c r="H974" s="26">
        <v>1.32</v>
      </c>
      <c r="I974" s="23">
        <v>18.350000000000001</v>
      </c>
      <c r="J974" s="14"/>
      <c r="K974" s="14" t="s">
        <v>2369</v>
      </c>
      <c r="L974" s="14" t="s">
        <v>11</v>
      </c>
    </row>
    <row r="975" spans="1:12" ht="13.2" x14ac:dyDescent="0.25">
      <c r="A975" s="7" t="s">
        <v>613</v>
      </c>
      <c r="B975" s="14" t="s">
        <v>1744</v>
      </c>
      <c r="C975" s="22">
        <f>VLOOKUP(A975,Μητρώο!$A$2:$E$1187,5,FALSE)</f>
        <v>45751</v>
      </c>
      <c r="D975" s="14">
        <f>VLOOKUP(A975,Ποσότητα!$A$2:$J$1184,6,FALSE)</f>
        <v>38</v>
      </c>
      <c r="E975" s="5" t="s">
        <v>2497</v>
      </c>
      <c r="F975" s="14">
        <f>VLOOKUP(A975,Μητρώο!$A$2:$C$1187,3)</f>
        <v>10</v>
      </c>
      <c r="G975" s="26">
        <v>1100.0999999999999</v>
      </c>
      <c r="H975" s="26">
        <v>73.84</v>
      </c>
      <c r="I975" s="23">
        <v>1026.26</v>
      </c>
      <c r="J975" s="14"/>
      <c r="K975" s="14" t="s">
        <v>2369</v>
      </c>
      <c r="L975" s="14" t="s">
        <v>11</v>
      </c>
    </row>
    <row r="976" spans="1:12" ht="13.2" x14ac:dyDescent="0.25">
      <c r="A976" s="7" t="s">
        <v>614</v>
      </c>
      <c r="B976" s="14" t="s">
        <v>1744</v>
      </c>
      <c r="C976" s="22">
        <f>VLOOKUP(A976,Μητρώο!$A$2:$E$1187,5,FALSE)</f>
        <v>45751</v>
      </c>
      <c r="D976" s="14">
        <f>VLOOKUP(A976,Ποσότητα!$A$2:$J$1184,6,FALSE)</f>
        <v>28</v>
      </c>
      <c r="E976" s="5" t="s">
        <v>2497</v>
      </c>
      <c r="F976" s="14">
        <f>VLOOKUP(A976,Μητρώο!$A$2:$C$1187,3)</f>
        <v>10</v>
      </c>
      <c r="G976" s="26">
        <v>933.8</v>
      </c>
      <c r="H976" s="26">
        <v>62.68</v>
      </c>
      <c r="I976" s="23">
        <v>871.12</v>
      </c>
      <c r="J976" s="14"/>
      <c r="K976" s="14" t="s">
        <v>2369</v>
      </c>
      <c r="L976" s="14" t="s">
        <v>11</v>
      </c>
    </row>
    <row r="977" spans="1:12" ht="13.2" x14ac:dyDescent="0.25">
      <c r="A977" s="7" t="s">
        <v>615</v>
      </c>
      <c r="B977" s="14" t="s">
        <v>1745</v>
      </c>
      <c r="C977" s="22">
        <f>VLOOKUP(A977,Μητρώο!$A$2:$E$1187,5,FALSE)</f>
        <v>45751</v>
      </c>
      <c r="D977" s="14">
        <f>VLOOKUP(A977,Ποσότητα!$A$2:$J$1184,6,FALSE)</f>
        <v>10</v>
      </c>
      <c r="E977" s="5" t="s">
        <v>2497</v>
      </c>
      <c r="F977" s="14">
        <f>VLOOKUP(A977,Μητρώο!$A$2:$C$1187,3)</f>
        <v>10</v>
      </c>
      <c r="G977" s="26">
        <v>91.2</v>
      </c>
      <c r="H977" s="26">
        <v>6.12</v>
      </c>
      <c r="I977" s="23">
        <v>85.08</v>
      </c>
      <c r="J977" s="14"/>
      <c r="K977" s="14" t="s">
        <v>2369</v>
      </c>
      <c r="L977" s="14" t="s">
        <v>11</v>
      </c>
    </row>
    <row r="978" spans="1:12" ht="13.2" x14ac:dyDescent="0.25">
      <c r="A978" s="7" t="s">
        <v>616</v>
      </c>
      <c r="B978" s="14" t="s">
        <v>1746</v>
      </c>
      <c r="C978" s="22">
        <f>VLOOKUP(A978,Μητρώο!$A$2:$E$1187,5,FALSE)</f>
        <v>45751</v>
      </c>
      <c r="D978" s="14">
        <f>VLOOKUP(A978,Ποσότητα!$A$2:$J$1184,6,FALSE)</f>
        <v>2</v>
      </c>
      <c r="E978" s="5" t="s">
        <v>2497</v>
      </c>
      <c r="F978" s="14">
        <f>VLOOKUP(A978,Μητρώο!$A$2:$C$1187,3)</f>
        <v>10</v>
      </c>
      <c r="G978" s="26">
        <v>63.7</v>
      </c>
      <c r="H978" s="26">
        <v>4.28</v>
      </c>
      <c r="I978" s="23">
        <v>59.42</v>
      </c>
      <c r="J978" s="14"/>
      <c r="K978" s="14" t="s">
        <v>2369</v>
      </c>
      <c r="L978" s="14" t="s">
        <v>11</v>
      </c>
    </row>
    <row r="979" spans="1:12" ht="13.2" x14ac:dyDescent="0.25">
      <c r="A979" s="7" t="s">
        <v>617</v>
      </c>
      <c r="B979" s="14" t="s">
        <v>1747</v>
      </c>
      <c r="C979" s="22">
        <f>VLOOKUP(A979,Μητρώο!$A$2:$E$1187,5,FALSE)</f>
        <v>45751</v>
      </c>
      <c r="D979" s="14">
        <f>VLOOKUP(A979,Ποσότητα!$A$2:$J$1184,6,FALSE)</f>
        <v>4</v>
      </c>
      <c r="E979" s="5" t="s">
        <v>2497</v>
      </c>
      <c r="F979" s="14">
        <f>VLOOKUP(A979,Μητρώο!$A$2:$C$1187,3)</f>
        <v>10</v>
      </c>
      <c r="G979" s="26">
        <v>79.319999999999993</v>
      </c>
      <c r="H979" s="26">
        <v>5.32</v>
      </c>
      <c r="I979" s="23">
        <v>74</v>
      </c>
      <c r="J979" s="14"/>
      <c r="K979" s="14" t="s">
        <v>2369</v>
      </c>
      <c r="L979" s="14" t="s">
        <v>11</v>
      </c>
    </row>
    <row r="980" spans="1:12" ht="13.2" x14ac:dyDescent="0.25">
      <c r="A980" s="7" t="s">
        <v>618</v>
      </c>
      <c r="B980" s="14" t="s">
        <v>1747</v>
      </c>
      <c r="C980" s="22">
        <f>VLOOKUP(A980,Μητρώο!$A$2:$E$1187,5,FALSE)</f>
        <v>45751</v>
      </c>
      <c r="D980" s="14">
        <f>VLOOKUP(A980,Ποσότητα!$A$2:$J$1184,6,FALSE)</f>
        <v>2</v>
      </c>
      <c r="E980" s="5" t="s">
        <v>2497</v>
      </c>
      <c r="F980" s="14">
        <f>VLOOKUP(A980,Μητρώο!$A$2:$C$1187,3)</f>
        <v>10</v>
      </c>
      <c r="G980" s="26">
        <v>50.88</v>
      </c>
      <c r="H980" s="26">
        <v>3.42</v>
      </c>
      <c r="I980" s="23">
        <v>47.46</v>
      </c>
      <c r="J980" s="14"/>
      <c r="K980" s="14" t="s">
        <v>2369</v>
      </c>
      <c r="L980" s="14" t="s">
        <v>11</v>
      </c>
    </row>
    <row r="981" spans="1:12" ht="13.2" x14ac:dyDescent="0.25">
      <c r="A981" s="7" t="s">
        <v>619</v>
      </c>
      <c r="B981" s="14" t="s">
        <v>1747</v>
      </c>
      <c r="C981" s="22">
        <f>VLOOKUP(A981,Μητρώο!$A$2:$E$1187,5,FALSE)</f>
        <v>45751</v>
      </c>
      <c r="D981" s="14">
        <f>VLOOKUP(A981,Ποσότητα!$A$2:$J$1184,6,FALSE)</f>
        <v>2</v>
      </c>
      <c r="E981" s="5" t="s">
        <v>2497</v>
      </c>
      <c r="F981" s="14">
        <f>VLOOKUP(A981,Μητρώο!$A$2:$C$1187,3)</f>
        <v>10</v>
      </c>
      <c r="G981" s="26">
        <v>65.7</v>
      </c>
      <c r="H981" s="26">
        <v>4.41</v>
      </c>
      <c r="I981" s="23">
        <v>61.29</v>
      </c>
      <c r="J981" s="14"/>
      <c r="K981" s="14" t="s">
        <v>2369</v>
      </c>
      <c r="L981" s="14" t="s">
        <v>11</v>
      </c>
    </row>
    <row r="982" spans="1:12" ht="13.2" x14ac:dyDescent="0.25">
      <c r="A982" s="7" t="s">
        <v>620</v>
      </c>
      <c r="B982" s="14" t="s">
        <v>1748</v>
      </c>
      <c r="C982" s="22">
        <f>VLOOKUP(A982,Μητρώο!$A$2:$E$1187,5,FALSE)</f>
        <v>45751</v>
      </c>
      <c r="D982" s="14">
        <f>VLOOKUP(A982,Ποσότητα!$A$2:$J$1184,6,FALSE)</f>
        <v>1</v>
      </c>
      <c r="E982" s="5" t="s">
        <v>2497</v>
      </c>
      <c r="F982" s="14">
        <f>VLOOKUP(A982,Μητρώο!$A$2:$C$1187,3)</f>
        <v>10</v>
      </c>
      <c r="G982" s="26">
        <v>62.95</v>
      </c>
      <c r="H982" s="26">
        <v>4.2300000000000004</v>
      </c>
      <c r="I982" s="23">
        <v>58.72</v>
      </c>
      <c r="J982" s="14"/>
      <c r="K982" s="14" t="s">
        <v>2369</v>
      </c>
      <c r="L982" s="14" t="s">
        <v>11</v>
      </c>
    </row>
    <row r="983" spans="1:12" ht="13.2" x14ac:dyDescent="0.25">
      <c r="A983" s="7" t="s">
        <v>621</v>
      </c>
      <c r="B983" s="14" t="s">
        <v>1749</v>
      </c>
      <c r="C983" s="22">
        <f>VLOOKUP(A983,Μητρώο!$A$2:$E$1187,5,FALSE)</f>
        <v>45751</v>
      </c>
      <c r="D983" s="14">
        <f>VLOOKUP(A983,Ποσότητα!$A$2:$J$1184,6,FALSE)</f>
        <v>2</v>
      </c>
      <c r="E983" s="5" t="s">
        <v>2497</v>
      </c>
      <c r="F983" s="14">
        <f>VLOOKUP(A983,Μητρώο!$A$2:$C$1187,3)</f>
        <v>10</v>
      </c>
      <c r="G983" s="26">
        <v>11.18</v>
      </c>
      <c r="H983" s="26">
        <v>0.75</v>
      </c>
      <c r="I983" s="23">
        <v>10.43</v>
      </c>
      <c r="J983" s="14"/>
      <c r="K983" s="14" t="s">
        <v>2369</v>
      </c>
      <c r="L983" s="14" t="s">
        <v>11</v>
      </c>
    </row>
    <row r="984" spans="1:12" ht="13.2" x14ac:dyDescent="0.25">
      <c r="A984" s="7" t="s">
        <v>622</v>
      </c>
      <c r="B984" s="14" t="s">
        <v>1750</v>
      </c>
      <c r="C984" s="22">
        <f>VLOOKUP(A984,Μητρώο!$A$2:$E$1187,5,FALSE)</f>
        <v>45751</v>
      </c>
      <c r="D984" s="14">
        <f>VLOOKUP(A984,Ποσότητα!$A$2:$J$1184,6,FALSE)</f>
        <v>4</v>
      </c>
      <c r="E984" s="5" t="s">
        <v>2497</v>
      </c>
      <c r="F984" s="14">
        <f>VLOOKUP(A984,Μητρώο!$A$2:$C$1187,3)</f>
        <v>10</v>
      </c>
      <c r="G984" s="26">
        <v>11.4</v>
      </c>
      <c r="H984" s="26">
        <v>0.77</v>
      </c>
      <c r="I984" s="23">
        <v>10.63</v>
      </c>
      <c r="J984" s="14"/>
      <c r="K984" s="14" t="s">
        <v>2369</v>
      </c>
      <c r="L984" s="14" t="s">
        <v>11</v>
      </c>
    </row>
    <row r="985" spans="1:12" ht="13.2" x14ac:dyDescent="0.25">
      <c r="A985" s="7" t="s">
        <v>1174</v>
      </c>
      <c r="B985" s="14" t="s">
        <v>2303</v>
      </c>
      <c r="C985" s="22">
        <f>VLOOKUP(A985,Μητρώο!$A$2:$E$1187,5,FALSE)</f>
        <v>45751</v>
      </c>
      <c r="D985" s="14">
        <f>VLOOKUP(A985,Ποσότητα!$A$2:$J$1184,6,FALSE)</f>
        <v>1</v>
      </c>
      <c r="E985" s="5" t="s">
        <v>2496</v>
      </c>
      <c r="F985" s="14">
        <f>VLOOKUP(A985,Μητρώο!$A$2:$C$1187,3)</f>
        <v>10</v>
      </c>
      <c r="G985" s="26">
        <v>76.03</v>
      </c>
      <c r="H985" s="26">
        <v>5.0999999999999996</v>
      </c>
      <c r="I985" s="23">
        <v>70.930000000000007</v>
      </c>
      <c r="J985" s="14"/>
      <c r="K985" s="14" t="s">
        <v>45</v>
      </c>
      <c r="L985" s="14" t="s">
        <v>11</v>
      </c>
    </row>
    <row r="986" spans="1:12" ht="13.2" x14ac:dyDescent="0.25">
      <c r="A986" s="7" t="s">
        <v>1175</v>
      </c>
      <c r="B986" s="14" t="s">
        <v>2304</v>
      </c>
      <c r="C986" s="22">
        <f>VLOOKUP(A986,Μητρώο!$A$2:$E$1187,5,FALSE)</f>
        <v>45751</v>
      </c>
      <c r="D986" s="14">
        <f>VLOOKUP(A986,Ποσότητα!$A$2:$J$1184,6,FALSE)</f>
        <v>3</v>
      </c>
      <c r="E986" s="5" t="s">
        <v>2496</v>
      </c>
      <c r="F986" s="14">
        <f>VLOOKUP(A986,Μητρώο!$A$2:$C$1187,3)</f>
        <v>10</v>
      </c>
      <c r="G986" s="26">
        <v>399.18</v>
      </c>
      <c r="H986" s="26">
        <v>26.79</v>
      </c>
      <c r="I986" s="23">
        <v>372.39</v>
      </c>
      <c r="J986" s="14"/>
      <c r="K986" s="14" t="s">
        <v>45</v>
      </c>
      <c r="L986" s="14" t="s">
        <v>11</v>
      </c>
    </row>
    <row r="987" spans="1:12" ht="13.2" x14ac:dyDescent="0.25">
      <c r="A987" s="7" t="s">
        <v>1176</v>
      </c>
      <c r="B987" s="14" t="s">
        <v>2305</v>
      </c>
      <c r="C987" s="22">
        <f>VLOOKUP(A987,Μητρώο!$A$2:$E$1187,5,FALSE)</f>
        <v>45751</v>
      </c>
      <c r="D987" s="14">
        <f>VLOOKUP(A987,Ποσότητα!$A$2:$J$1184,6,FALSE)</f>
        <v>1</v>
      </c>
      <c r="E987" s="5" t="s">
        <v>2496</v>
      </c>
      <c r="F987" s="14">
        <f>VLOOKUP(A987,Μητρώο!$A$2:$C$1187,3)</f>
        <v>10</v>
      </c>
      <c r="G987" s="26">
        <v>162.36000000000001</v>
      </c>
      <c r="H987" s="26">
        <v>10.9</v>
      </c>
      <c r="I987" s="23">
        <v>151.46</v>
      </c>
      <c r="J987" s="14"/>
      <c r="K987" s="14" t="s">
        <v>45</v>
      </c>
      <c r="L987" s="14" t="s">
        <v>11</v>
      </c>
    </row>
    <row r="988" spans="1:12" ht="13.2" x14ac:dyDescent="0.25">
      <c r="A988" s="7" t="s">
        <v>1177</v>
      </c>
      <c r="B988" s="14" t="s">
        <v>2306</v>
      </c>
      <c r="C988" s="22">
        <f>VLOOKUP(A988,Μητρώο!$A$2:$E$1187,5,FALSE)</f>
        <v>45751</v>
      </c>
      <c r="D988" s="14">
        <f>VLOOKUP(A988,Ποσότητα!$A$2:$J$1184,6,FALSE)</f>
        <v>3</v>
      </c>
      <c r="E988" s="5" t="s">
        <v>2496</v>
      </c>
      <c r="F988" s="14">
        <f>VLOOKUP(A988,Μητρώο!$A$2:$C$1187,3)</f>
        <v>10</v>
      </c>
      <c r="G988" s="26">
        <v>261.36</v>
      </c>
      <c r="H988" s="26">
        <v>17.54</v>
      </c>
      <c r="I988" s="23">
        <v>243.82</v>
      </c>
      <c r="J988" s="14"/>
      <c r="K988" s="14" t="s">
        <v>45</v>
      </c>
      <c r="L988" s="14" t="s">
        <v>11</v>
      </c>
    </row>
    <row r="989" spans="1:12" ht="13.2" x14ac:dyDescent="0.25">
      <c r="A989" s="7" t="s">
        <v>1178</v>
      </c>
      <c r="B989" s="14" t="s">
        <v>2307</v>
      </c>
      <c r="C989" s="22">
        <f>VLOOKUP(A989,Μητρώο!$A$2:$E$1187,5,FALSE)</f>
        <v>45751</v>
      </c>
      <c r="D989" s="14">
        <f>VLOOKUP(A989,Ποσότητα!$A$2:$J$1184,6,FALSE)</f>
        <v>2</v>
      </c>
      <c r="E989" s="5" t="s">
        <v>2496</v>
      </c>
      <c r="F989" s="14">
        <f>VLOOKUP(A989,Μητρώο!$A$2:$C$1187,3)</f>
        <v>10</v>
      </c>
      <c r="G989" s="26">
        <v>145.4</v>
      </c>
      <c r="H989" s="26">
        <v>9.76</v>
      </c>
      <c r="I989" s="23">
        <v>135.63999999999999</v>
      </c>
      <c r="J989" s="14"/>
      <c r="K989" s="14" t="s">
        <v>45</v>
      </c>
      <c r="L989" s="14" t="s">
        <v>11</v>
      </c>
    </row>
    <row r="990" spans="1:12" ht="13.2" x14ac:dyDescent="0.25">
      <c r="A990" s="7" t="s">
        <v>1179</v>
      </c>
      <c r="B990" s="14" t="s">
        <v>2308</v>
      </c>
      <c r="C990" s="22">
        <f>VLOOKUP(A990,Μητρώο!$A$2:$E$1187,5,FALSE)</f>
        <v>45751</v>
      </c>
      <c r="D990" s="14">
        <f>VLOOKUP(A990,Ποσότητα!$A$2:$J$1184,6,FALSE)</f>
        <v>2</v>
      </c>
      <c r="E990" s="5" t="s">
        <v>2496</v>
      </c>
      <c r="F990" s="14">
        <f>VLOOKUP(A990,Μητρώο!$A$2:$C$1187,3)</f>
        <v>10</v>
      </c>
      <c r="G990" s="26">
        <v>112.14</v>
      </c>
      <c r="H990" s="26">
        <v>7.53</v>
      </c>
      <c r="I990" s="23">
        <v>104.61</v>
      </c>
      <c r="J990" s="14"/>
      <c r="K990" s="14" t="s">
        <v>45</v>
      </c>
      <c r="L990" s="14" t="s">
        <v>11</v>
      </c>
    </row>
    <row r="991" spans="1:12" ht="13.2" x14ac:dyDescent="0.25">
      <c r="A991" s="7" t="s">
        <v>623</v>
      </c>
      <c r="B991" s="14" t="s">
        <v>1751</v>
      </c>
      <c r="C991" s="22">
        <f>VLOOKUP(A991,Μητρώο!$A$2:$E$1187,5,FALSE)</f>
        <v>45751</v>
      </c>
      <c r="D991" s="14">
        <f>VLOOKUP(A991,Ποσότητα!$A$2:$J$1184,6,FALSE)</f>
        <v>10</v>
      </c>
      <c r="E991" s="5" t="s">
        <v>2497</v>
      </c>
      <c r="F991" s="14">
        <f>VLOOKUP(A991,Μητρώο!$A$2:$C$1187,3)</f>
        <v>10</v>
      </c>
      <c r="G991" s="26">
        <v>27.4</v>
      </c>
      <c r="H991" s="26">
        <v>1.84</v>
      </c>
      <c r="I991" s="23">
        <v>25.56</v>
      </c>
      <c r="J991" s="14"/>
      <c r="K991" s="14" t="s">
        <v>2369</v>
      </c>
      <c r="L991" s="14" t="s">
        <v>11</v>
      </c>
    </row>
    <row r="992" spans="1:12" ht="13.2" x14ac:dyDescent="0.25">
      <c r="A992" s="7" t="s">
        <v>624</v>
      </c>
      <c r="B992" s="14" t="s">
        <v>1752</v>
      </c>
      <c r="C992" s="22">
        <f>VLOOKUP(A992,Μητρώο!$A$2:$E$1187,5,FALSE)</f>
        <v>45751</v>
      </c>
      <c r="D992" s="14">
        <f>VLOOKUP(A992,Ποσότητα!$A$2:$J$1184,6,FALSE)</f>
        <v>10</v>
      </c>
      <c r="E992" s="5" t="s">
        <v>2497</v>
      </c>
      <c r="F992" s="14">
        <f>VLOOKUP(A992,Μητρώο!$A$2:$C$1187,3)</f>
        <v>10</v>
      </c>
      <c r="G992" s="26">
        <v>43.7</v>
      </c>
      <c r="H992" s="26">
        <v>2.93</v>
      </c>
      <c r="I992" s="23">
        <v>40.770000000000003</v>
      </c>
      <c r="J992" s="14"/>
      <c r="K992" s="14" t="s">
        <v>2369</v>
      </c>
      <c r="L992" s="14" t="s">
        <v>11</v>
      </c>
    </row>
    <row r="993" spans="1:12" ht="13.2" x14ac:dyDescent="0.25">
      <c r="A993" s="7" t="s">
        <v>625</v>
      </c>
      <c r="B993" s="14" t="s">
        <v>1753</v>
      </c>
      <c r="C993" s="22">
        <f>VLOOKUP(A993,Μητρώο!$A$2:$E$1187,5,FALSE)</f>
        <v>45751</v>
      </c>
      <c r="D993" s="14">
        <f>VLOOKUP(A993,Ποσότητα!$A$2:$J$1184,6,FALSE)</f>
        <v>15</v>
      </c>
      <c r="E993" s="5" t="s">
        <v>2497</v>
      </c>
      <c r="F993" s="14">
        <f>VLOOKUP(A993,Μητρώο!$A$2:$C$1187,3)</f>
        <v>10</v>
      </c>
      <c r="G993" s="26">
        <v>76.2</v>
      </c>
      <c r="H993" s="26">
        <v>5.1100000000000003</v>
      </c>
      <c r="I993" s="23">
        <v>71.09</v>
      </c>
      <c r="J993" s="14"/>
      <c r="K993" s="14" t="s">
        <v>2369</v>
      </c>
      <c r="L993" s="14" t="s">
        <v>11</v>
      </c>
    </row>
    <row r="994" spans="1:12" ht="13.2" x14ac:dyDescent="0.25">
      <c r="A994" s="7" t="s">
        <v>1180</v>
      </c>
      <c r="B994" s="14" t="s">
        <v>2309</v>
      </c>
      <c r="C994" s="22">
        <f>VLOOKUP(A994,Μητρώο!$A$2:$E$1187,5,FALSE)</f>
        <v>45751</v>
      </c>
      <c r="D994" s="14">
        <f>VLOOKUP(A994,Ποσότητα!$A$2:$J$1184,6,FALSE)</f>
        <v>72</v>
      </c>
      <c r="E994" s="5" t="s">
        <v>2496</v>
      </c>
      <c r="F994" s="14">
        <f>VLOOKUP(A994,Μητρώο!$A$2:$C$1187,3)</f>
        <v>10</v>
      </c>
      <c r="G994" s="26">
        <v>48.96</v>
      </c>
      <c r="H994" s="26">
        <v>3.29</v>
      </c>
      <c r="I994" s="23">
        <v>45.67</v>
      </c>
      <c r="J994" s="14"/>
      <c r="K994" s="14" t="s">
        <v>45</v>
      </c>
      <c r="L994" s="14" t="s">
        <v>11</v>
      </c>
    </row>
    <row r="995" spans="1:12" ht="13.2" x14ac:dyDescent="0.25">
      <c r="A995" s="7" t="s">
        <v>1181</v>
      </c>
      <c r="B995" s="14" t="s">
        <v>2310</v>
      </c>
      <c r="C995" s="22">
        <f>VLOOKUP(A995,Μητρώο!$A$2:$E$1187,5,FALSE)</f>
        <v>45751</v>
      </c>
      <c r="D995" s="14">
        <f>VLOOKUP(A995,Ποσότητα!$A$2:$J$1184,6,FALSE)</f>
        <v>12</v>
      </c>
      <c r="E995" s="5" t="s">
        <v>2496</v>
      </c>
      <c r="F995" s="14">
        <f>VLOOKUP(A995,Μητρώο!$A$2:$C$1187,3)</f>
        <v>10</v>
      </c>
      <c r="G995" s="26">
        <v>35.880000000000003</v>
      </c>
      <c r="H995" s="26">
        <v>2.41</v>
      </c>
      <c r="I995" s="23">
        <v>33.47</v>
      </c>
      <c r="J995" s="14"/>
      <c r="K995" s="14" t="s">
        <v>45</v>
      </c>
      <c r="L995" s="14" t="s">
        <v>11</v>
      </c>
    </row>
    <row r="996" spans="1:12" ht="13.2" x14ac:dyDescent="0.25">
      <c r="A996" s="7" t="s">
        <v>626</v>
      </c>
      <c r="B996" s="14" t="s">
        <v>1754</v>
      </c>
      <c r="C996" s="22">
        <f>VLOOKUP(A996,Μητρώο!$A$2:$E$1187,5,FALSE)</f>
        <v>45751</v>
      </c>
      <c r="D996" s="14">
        <f>VLOOKUP(A996,Ποσότητα!$A$2:$J$1184,6,FALSE)</f>
        <v>1</v>
      </c>
      <c r="E996" s="5" t="s">
        <v>2497</v>
      </c>
      <c r="F996" s="14">
        <f>VLOOKUP(A996,Μητρώο!$A$2:$C$1187,3)</f>
        <v>10</v>
      </c>
      <c r="G996" s="26">
        <v>20.48</v>
      </c>
      <c r="H996" s="26">
        <v>1.37</v>
      </c>
      <c r="I996" s="23">
        <v>19.11</v>
      </c>
      <c r="J996" s="14"/>
      <c r="K996" s="14" t="s">
        <v>2369</v>
      </c>
      <c r="L996" s="14" t="s">
        <v>11</v>
      </c>
    </row>
    <row r="997" spans="1:12" ht="13.2" x14ac:dyDescent="0.25">
      <c r="A997" s="7" t="s">
        <v>627</v>
      </c>
      <c r="B997" s="14" t="s">
        <v>1755</v>
      </c>
      <c r="C997" s="22">
        <f>VLOOKUP(A997,Μητρώο!$A$2:$E$1187,5,FALSE)</f>
        <v>45751</v>
      </c>
      <c r="D997" s="14">
        <f>VLOOKUP(A997,Ποσότητα!$A$2:$J$1184,6,FALSE)</f>
        <v>6</v>
      </c>
      <c r="E997" s="5" t="s">
        <v>2497</v>
      </c>
      <c r="F997" s="14">
        <f>VLOOKUP(A997,Μητρώο!$A$2:$C$1187,3)</f>
        <v>10</v>
      </c>
      <c r="G997" s="26">
        <v>39.659999999999997</v>
      </c>
      <c r="H997" s="26">
        <v>2.66</v>
      </c>
      <c r="I997" s="23">
        <v>37</v>
      </c>
      <c r="J997" s="14"/>
      <c r="K997" s="14" t="s">
        <v>2369</v>
      </c>
      <c r="L997" s="14" t="s">
        <v>11</v>
      </c>
    </row>
    <row r="998" spans="1:12" ht="13.2" x14ac:dyDescent="0.25">
      <c r="A998" s="7" t="s">
        <v>628</v>
      </c>
      <c r="B998" s="14" t="s">
        <v>1756</v>
      </c>
      <c r="C998" s="22">
        <f>VLOOKUP(A998,Μητρώο!$A$2:$E$1187,5,FALSE)</f>
        <v>45751</v>
      </c>
      <c r="D998" s="14">
        <f>VLOOKUP(A998,Ποσότητα!$A$2:$J$1184,6,FALSE)</f>
        <v>10</v>
      </c>
      <c r="E998" s="5" t="s">
        <v>2497</v>
      </c>
      <c r="F998" s="14">
        <f>VLOOKUP(A998,Μητρώο!$A$2:$C$1187,3)</f>
        <v>10</v>
      </c>
      <c r="G998" s="26">
        <v>132.1</v>
      </c>
      <c r="H998" s="26">
        <v>8.8699999999999992</v>
      </c>
      <c r="I998" s="23">
        <v>123.23</v>
      </c>
      <c r="J998" s="14"/>
      <c r="K998" s="14" t="s">
        <v>2369</v>
      </c>
      <c r="L998" s="14" t="s">
        <v>11</v>
      </c>
    </row>
    <row r="999" spans="1:12" ht="13.2" x14ac:dyDescent="0.25">
      <c r="A999" s="7" t="s">
        <v>629</v>
      </c>
      <c r="B999" s="14" t="s">
        <v>1757</v>
      </c>
      <c r="C999" s="22">
        <f>VLOOKUP(A999,Μητρώο!$A$2:$E$1187,5,FALSE)</f>
        <v>45751</v>
      </c>
      <c r="D999" s="14">
        <f>VLOOKUP(A999,Ποσότητα!$A$2:$J$1184,6,FALSE)</f>
        <v>6</v>
      </c>
      <c r="E999" s="5" t="s">
        <v>2497</v>
      </c>
      <c r="F999" s="14">
        <f>VLOOKUP(A999,Μητρώο!$A$2:$C$1187,3)</f>
        <v>10</v>
      </c>
      <c r="G999" s="26">
        <v>30.54</v>
      </c>
      <c r="H999" s="26">
        <v>2.0499999999999998</v>
      </c>
      <c r="I999" s="23">
        <v>28.49</v>
      </c>
      <c r="J999" s="14"/>
      <c r="K999" s="14" t="s">
        <v>2369</v>
      </c>
      <c r="L999" s="14" t="s">
        <v>11</v>
      </c>
    </row>
    <row r="1000" spans="1:12" ht="13.2" x14ac:dyDescent="0.25">
      <c r="A1000" s="7" t="s">
        <v>630</v>
      </c>
      <c r="B1000" s="14" t="s">
        <v>1758</v>
      </c>
      <c r="C1000" s="22">
        <f>VLOOKUP(A1000,Μητρώο!$A$2:$E$1187,5,FALSE)</f>
        <v>45751</v>
      </c>
      <c r="D1000" s="14">
        <f>VLOOKUP(A1000,Ποσότητα!$A$2:$J$1184,6,FALSE)</f>
        <v>1</v>
      </c>
      <c r="E1000" s="5" t="s">
        <v>2497</v>
      </c>
      <c r="F1000" s="14">
        <f>VLOOKUP(A1000,Μητρώο!$A$2:$C$1187,3)</f>
        <v>10</v>
      </c>
      <c r="G1000" s="26">
        <v>373</v>
      </c>
      <c r="H1000" s="26">
        <v>25.04</v>
      </c>
      <c r="I1000" s="23">
        <v>347.96</v>
      </c>
      <c r="J1000" s="14"/>
      <c r="K1000" s="14" t="s">
        <v>2369</v>
      </c>
      <c r="L1000" s="14" t="s">
        <v>11</v>
      </c>
    </row>
    <row r="1001" spans="1:12" ht="13.2" x14ac:dyDescent="0.25">
      <c r="A1001" s="7" t="s">
        <v>631</v>
      </c>
      <c r="B1001" s="14" t="s">
        <v>1759</v>
      </c>
      <c r="C1001" s="22">
        <f>VLOOKUP(A1001,Μητρώο!$A$2:$E$1187,5,FALSE)</f>
        <v>45751</v>
      </c>
      <c r="D1001" s="14">
        <f>VLOOKUP(A1001,Ποσότητα!$A$2:$J$1184,6,FALSE)</f>
        <v>4</v>
      </c>
      <c r="E1001" s="5" t="s">
        <v>2497</v>
      </c>
      <c r="F1001" s="14">
        <f>VLOOKUP(A1001,Μητρώο!$A$2:$C$1187,3)</f>
        <v>10</v>
      </c>
      <c r="G1001" s="26">
        <v>3.48</v>
      </c>
      <c r="H1001" s="26">
        <v>0.23</v>
      </c>
      <c r="I1001" s="23">
        <v>3.25</v>
      </c>
      <c r="J1001" s="14"/>
      <c r="K1001" s="14" t="s">
        <v>2369</v>
      </c>
      <c r="L1001" s="14" t="s">
        <v>11</v>
      </c>
    </row>
    <row r="1002" spans="1:12" ht="13.2" x14ac:dyDescent="0.25">
      <c r="A1002" s="7" t="s">
        <v>632</v>
      </c>
      <c r="B1002" s="14" t="s">
        <v>1760</v>
      </c>
      <c r="C1002" s="22">
        <f>VLOOKUP(A1002,Μητρώο!$A$2:$E$1187,5,FALSE)</f>
        <v>45751</v>
      </c>
      <c r="D1002" s="14">
        <f>VLOOKUP(A1002,Ποσότητα!$A$2:$J$1184,6,FALSE)</f>
        <v>4</v>
      </c>
      <c r="E1002" s="5" t="s">
        <v>2497</v>
      </c>
      <c r="F1002" s="14">
        <f>VLOOKUP(A1002,Μητρώο!$A$2:$C$1187,3)</f>
        <v>10</v>
      </c>
      <c r="G1002" s="26">
        <v>3.16</v>
      </c>
      <c r="H1002" s="26">
        <v>0.21</v>
      </c>
      <c r="I1002" s="23">
        <v>2.95</v>
      </c>
      <c r="J1002" s="14"/>
      <c r="K1002" s="14" t="s">
        <v>2369</v>
      </c>
      <c r="L1002" s="14" t="s">
        <v>11</v>
      </c>
    </row>
    <row r="1003" spans="1:12" ht="13.2" x14ac:dyDescent="0.25">
      <c r="A1003" s="7" t="s">
        <v>633</v>
      </c>
      <c r="B1003" s="14" t="s">
        <v>1761</v>
      </c>
      <c r="C1003" s="22">
        <f>VLOOKUP(A1003,Μητρώο!$A$2:$E$1187,5,FALSE)</f>
        <v>45751</v>
      </c>
      <c r="D1003" s="14">
        <f>VLOOKUP(A1003,Ποσότητα!$A$2:$J$1184,6,FALSE)</f>
        <v>2</v>
      </c>
      <c r="E1003" s="5" t="s">
        <v>2497</v>
      </c>
      <c r="F1003" s="14">
        <f>VLOOKUP(A1003,Μητρώο!$A$2:$C$1187,3)</f>
        <v>10</v>
      </c>
      <c r="G1003" s="26">
        <v>14.56</v>
      </c>
      <c r="H1003" s="26">
        <v>0.98</v>
      </c>
      <c r="I1003" s="23">
        <v>13.58</v>
      </c>
      <c r="J1003" s="14"/>
      <c r="K1003" s="14" t="s">
        <v>2369</v>
      </c>
      <c r="L1003" s="14" t="s">
        <v>11</v>
      </c>
    </row>
    <row r="1004" spans="1:12" ht="13.2" x14ac:dyDescent="0.25">
      <c r="A1004" s="7" t="s">
        <v>634</v>
      </c>
      <c r="B1004" s="14" t="s">
        <v>1762</v>
      </c>
      <c r="C1004" s="22">
        <f>VLOOKUP(A1004,Μητρώο!$A$2:$E$1187,5,FALSE)</f>
        <v>45751</v>
      </c>
      <c r="D1004" s="14">
        <f>VLOOKUP(A1004,Ποσότητα!$A$2:$J$1184,6,FALSE)</f>
        <v>2</v>
      </c>
      <c r="E1004" s="5" t="s">
        <v>2497</v>
      </c>
      <c r="F1004" s="14">
        <f>VLOOKUP(A1004,Μητρώο!$A$2:$C$1187,3)</f>
        <v>10</v>
      </c>
      <c r="G1004" s="26">
        <v>140.74</v>
      </c>
      <c r="H1004" s="26">
        <v>9.4499999999999993</v>
      </c>
      <c r="I1004" s="23">
        <v>131.29</v>
      </c>
      <c r="J1004" s="14"/>
      <c r="K1004" s="14" t="s">
        <v>2369</v>
      </c>
      <c r="L1004" s="14" t="s">
        <v>11</v>
      </c>
    </row>
    <row r="1005" spans="1:12" ht="13.2" x14ac:dyDescent="0.25">
      <c r="A1005" s="7" t="s">
        <v>635</v>
      </c>
      <c r="B1005" s="14" t="s">
        <v>1763</v>
      </c>
      <c r="C1005" s="22">
        <f>VLOOKUP(A1005,Μητρώο!$A$2:$E$1187,5,FALSE)</f>
        <v>45751</v>
      </c>
      <c r="D1005" s="14">
        <f>VLOOKUP(A1005,Ποσότητα!$A$2:$J$1184,6,FALSE)</f>
        <v>1</v>
      </c>
      <c r="E1005" s="5" t="s">
        <v>2497</v>
      </c>
      <c r="F1005" s="14">
        <f>VLOOKUP(A1005,Μητρώο!$A$2:$C$1187,3)</f>
        <v>10</v>
      </c>
      <c r="G1005" s="26">
        <v>90.87</v>
      </c>
      <c r="H1005" s="26">
        <v>6.1</v>
      </c>
      <c r="I1005" s="23">
        <v>84.77</v>
      </c>
      <c r="J1005" s="14"/>
      <c r="K1005" s="14" t="s">
        <v>2369</v>
      </c>
      <c r="L1005" s="14" t="s">
        <v>11</v>
      </c>
    </row>
    <row r="1006" spans="1:12" ht="13.2" x14ac:dyDescent="0.25">
      <c r="A1006" s="7" t="s">
        <v>636</v>
      </c>
      <c r="B1006" s="14" t="s">
        <v>1764</v>
      </c>
      <c r="C1006" s="22">
        <f>VLOOKUP(A1006,Μητρώο!$A$2:$E$1187,5,FALSE)</f>
        <v>45751</v>
      </c>
      <c r="D1006" s="14">
        <f>VLOOKUP(A1006,Ποσότητα!$A$2:$J$1184,6,FALSE)</f>
        <v>3</v>
      </c>
      <c r="E1006" s="5" t="s">
        <v>2497</v>
      </c>
      <c r="F1006" s="14">
        <f>VLOOKUP(A1006,Μητρώο!$A$2:$C$1187,3)</f>
        <v>10</v>
      </c>
      <c r="G1006" s="26">
        <v>145.47</v>
      </c>
      <c r="H1006" s="26">
        <v>9.76</v>
      </c>
      <c r="I1006" s="23">
        <v>135.71</v>
      </c>
      <c r="J1006" s="14"/>
      <c r="K1006" s="14" t="s">
        <v>2369</v>
      </c>
      <c r="L1006" s="14" t="s">
        <v>11</v>
      </c>
    </row>
    <row r="1007" spans="1:12" ht="13.2" x14ac:dyDescent="0.25">
      <c r="A1007" s="7" t="s">
        <v>637</v>
      </c>
      <c r="B1007" s="14" t="s">
        <v>1765</v>
      </c>
      <c r="C1007" s="22">
        <f>VLOOKUP(A1007,Μητρώο!$A$2:$E$1187,5,FALSE)</f>
        <v>45751</v>
      </c>
      <c r="D1007" s="14">
        <f>VLOOKUP(A1007,Ποσότητα!$A$2:$J$1184,6,FALSE)</f>
        <v>2</v>
      </c>
      <c r="E1007" s="5" t="s">
        <v>2497</v>
      </c>
      <c r="F1007" s="14">
        <f>VLOOKUP(A1007,Μητρώο!$A$2:$C$1187,3)</f>
        <v>10</v>
      </c>
      <c r="G1007" s="26">
        <v>217.26</v>
      </c>
      <c r="H1007" s="26">
        <v>14.58</v>
      </c>
      <c r="I1007" s="23">
        <v>202.68</v>
      </c>
      <c r="J1007" s="14"/>
      <c r="K1007" s="14" t="s">
        <v>2369</v>
      </c>
      <c r="L1007" s="14" t="s">
        <v>11</v>
      </c>
    </row>
    <row r="1008" spans="1:12" ht="13.2" x14ac:dyDescent="0.25">
      <c r="A1008" s="7" t="s">
        <v>638</v>
      </c>
      <c r="B1008" s="14" t="s">
        <v>1766</v>
      </c>
      <c r="C1008" s="22">
        <f>VLOOKUP(A1008,Μητρώο!$A$2:$E$1187,5,FALSE)</f>
        <v>45751</v>
      </c>
      <c r="D1008" s="14">
        <f>VLOOKUP(A1008,Ποσότητα!$A$2:$J$1184,6,FALSE)</f>
        <v>2</v>
      </c>
      <c r="E1008" s="5" t="s">
        <v>2497</v>
      </c>
      <c r="F1008" s="14">
        <f>VLOOKUP(A1008,Μητρώο!$A$2:$C$1187,3)</f>
        <v>10</v>
      </c>
      <c r="G1008" s="26">
        <v>178.2</v>
      </c>
      <c r="H1008" s="26">
        <v>11.96</v>
      </c>
      <c r="I1008" s="23">
        <v>166.24</v>
      </c>
      <c r="J1008" s="14"/>
      <c r="K1008" s="14" t="s">
        <v>2369</v>
      </c>
      <c r="L1008" s="14" t="s">
        <v>11</v>
      </c>
    </row>
    <row r="1009" spans="1:12" ht="13.2" x14ac:dyDescent="0.25">
      <c r="A1009" s="7" t="s">
        <v>639</v>
      </c>
      <c r="B1009" s="14" t="s">
        <v>1767</v>
      </c>
      <c r="C1009" s="22">
        <f>VLOOKUP(A1009,Μητρώο!$A$2:$E$1187,5,FALSE)</f>
        <v>45751</v>
      </c>
      <c r="D1009" s="14">
        <f>VLOOKUP(A1009,Ποσότητα!$A$2:$J$1184,6,FALSE)</f>
        <v>1</v>
      </c>
      <c r="E1009" s="5" t="s">
        <v>2497</v>
      </c>
      <c r="F1009" s="14">
        <f>VLOOKUP(A1009,Μητρώο!$A$2:$C$1187,3)</f>
        <v>10</v>
      </c>
      <c r="G1009" s="26">
        <v>107.71</v>
      </c>
      <c r="H1009" s="26">
        <v>7.23</v>
      </c>
      <c r="I1009" s="23">
        <v>100.48</v>
      </c>
      <c r="J1009" s="14"/>
      <c r="K1009" s="14" t="s">
        <v>2369</v>
      </c>
      <c r="L1009" s="14" t="s">
        <v>11</v>
      </c>
    </row>
    <row r="1010" spans="1:12" ht="13.2" x14ac:dyDescent="0.25">
      <c r="A1010" s="7" t="s">
        <v>640</v>
      </c>
      <c r="B1010" s="14" t="s">
        <v>1768</v>
      </c>
      <c r="C1010" s="22">
        <f>VLOOKUP(A1010,Μητρώο!$A$2:$E$1187,5,FALSE)</f>
        <v>45751</v>
      </c>
      <c r="D1010" s="14">
        <f>VLOOKUP(A1010,Ποσότητα!$A$2:$J$1184,6,FALSE)</f>
        <v>2</v>
      </c>
      <c r="E1010" s="5" t="s">
        <v>2497</v>
      </c>
      <c r="F1010" s="14">
        <f>VLOOKUP(A1010,Μητρώο!$A$2:$C$1187,3)</f>
        <v>10</v>
      </c>
      <c r="G1010" s="26">
        <v>2.48</v>
      </c>
      <c r="H1010" s="26">
        <v>0.17</v>
      </c>
      <c r="I1010" s="23">
        <v>2.31</v>
      </c>
      <c r="J1010" s="14"/>
      <c r="K1010" s="14" t="s">
        <v>2369</v>
      </c>
      <c r="L1010" s="14" t="s">
        <v>11</v>
      </c>
    </row>
    <row r="1011" spans="1:12" ht="13.2" x14ac:dyDescent="0.25">
      <c r="A1011" s="7" t="s">
        <v>641</v>
      </c>
      <c r="B1011" s="14" t="s">
        <v>1769</v>
      </c>
      <c r="C1011" s="22">
        <f>VLOOKUP(A1011,Μητρώο!$A$2:$E$1187,5,FALSE)</f>
        <v>45751</v>
      </c>
      <c r="D1011" s="14">
        <f>VLOOKUP(A1011,Ποσότητα!$A$2:$J$1184,6,FALSE)</f>
        <v>2</v>
      </c>
      <c r="E1011" s="5" t="s">
        <v>2497</v>
      </c>
      <c r="F1011" s="14">
        <f>VLOOKUP(A1011,Μητρώο!$A$2:$C$1187,3)</f>
        <v>10</v>
      </c>
      <c r="G1011" s="26">
        <v>3.24</v>
      </c>
      <c r="H1011" s="26">
        <v>0.22</v>
      </c>
      <c r="I1011" s="23">
        <v>3.02</v>
      </c>
      <c r="J1011" s="14"/>
      <c r="K1011" s="14" t="s">
        <v>2369</v>
      </c>
      <c r="L1011" s="14" t="s">
        <v>11</v>
      </c>
    </row>
    <row r="1012" spans="1:12" ht="13.2" x14ac:dyDescent="0.25">
      <c r="A1012" s="7" t="s">
        <v>642</v>
      </c>
      <c r="B1012" s="14" t="s">
        <v>1770</v>
      </c>
      <c r="C1012" s="22">
        <f>VLOOKUP(A1012,Μητρώο!$A$2:$E$1187,5,FALSE)</f>
        <v>45751</v>
      </c>
      <c r="D1012" s="14">
        <f>VLOOKUP(A1012,Ποσότητα!$A$2:$J$1184,6,FALSE)</f>
        <v>2</v>
      </c>
      <c r="E1012" s="5" t="s">
        <v>2497</v>
      </c>
      <c r="F1012" s="14">
        <f>VLOOKUP(A1012,Μητρώο!$A$2:$C$1187,3)</f>
        <v>10</v>
      </c>
      <c r="G1012" s="26">
        <v>5.14</v>
      </c>
      <c r="H1012" s="26">
        <v>0.35</v>
      </c>
      <c r="I1012" s="23">
        <v>4.79</v>
      </c>
      <c r="J1012" s="14"/>
      <c r="K1012" s="14" t="s">
        <v>2369</v>
      </c>
      <c r="L1012" s="14" t="s">
        <v>11</v>
      </c>
    </row>
    <row r="1013" spans="1:12" ht="13.2" x14ac:dyDescent="0.25">
      <c r="A1013" s="7" t="s">
        <v>643</v>
      </c>
      <c r="B1013" s="14" t="s">
        <v>1771</v>
      </c>
      <c r="C1013" s="22">
        <f>VLOOKUP(A1013,Μητρώο!$A$2:$E$1187,5,FALSE)</f>
        <v>45751</v>
      </c>
      <c r="D1013" s="14">
        <f>VLOOKUP(A1013,Ποσότητα!$A$2:$J$1184,6,FALSE)</f>
        <v>2</v>
      </c>
      <c r="E1013" s="5" t="s">
        <v>2497</v>
      </c>
      <c r="F1013" s="14">
        <f>VLOOKUP(A1013,Μητρώο!$A$2:$C$1187,3)</f>
        <v>10</v>
      </c>
      <c r="G1013" s="26">
        <v>7.58</v>
      </c>
      <c r="H1013" s="26">
        <v>0.51</v>
      </c>
      <c r="I1013" s="23">
        <v>7.07</v>
      </c>
      <c r="J1013" s="14"/>
      <c r="K1013" s="14" t="s">
        <v>2369</v>
      </c>
      <c r="L1013" s="14" t="s">
        <v>11</v>
      </c>
    </row>
    <row r="1014" spans="1:12" ht="13.2" x14ac:dyDescent="0.25">
      <c r="A1014" s="7" t="s">
        <v>644</v>
      </c>
      <c r="B1014" s="14" t="s">
        <v>1772</v>
      </c>
      <c r="C1014" s="22">
        <f>VLOOKUP(A1014,Μητρώο!$A$2:$E$1187,5,FALSE)</f>
        <v>45751</v>
      </c>
      <c r="D1014" s="14">
        <f>VLOOKUP(A1014,Ποσότητα!$A$2:$J$1184,6,FALSE)</f>
        <v>10</v>
      </c>
      <c r="E1014" s="5" t="s">
        <v>2497</v>
      </c>
      <c r="F1014" s="14">
        <f>VLOOKUP(A1014,Μητρώο!$A$2:$C$1187,3)</f>
        <v>10</v>
      </c>
      <c r="G1014" s="26">
        <v>16.399999999999999</v>
      </c>
      <c r="H1014" s="26">
        <v>1.1000000000000001</v>
      </c>
      <c r="I1014" s="23">
        <v>15.3</v>
      </c>
      <c r="J1014" s="14"/>
      <c r="K1014" s="14" t="s">
        <v>2369</v>
      </c>
      <c r="L1014" s="14" t="s">
        <v>11</v>
      </c>
    </row>
    <row r="1015" spans="1:12" ht="13.2" x14ac:dyDescent="0.25">
      <c r="A1015" s="7" t="s">
        <v>645</v>
      </c>
      <c r="B1015" s="14" t="s">
        <v>1773</v>
      </c>
      <c r="C1015" s="22">
        <f>VLOOKUP(A1015,Μητρώο!$A$2:$E$1187,5,FALSE)</f>
        <v>45751</v>
      </c>
      <c r="D1015" s="14">
        <f>VLOOKUP(A1015,Ποσότητα!$A$2:$J$1184,6,FALSE)</f>
        <v>3</v>
      </c>
      <c r="E1015" s="5" t="s">
        <v>2497</v>
      </c>
      <c r="F1015" s="14">
        <f>VLOOKUP(A1015,Μητρώο!$A$2:$C$1187,3)</f>
        <v>10</v>
      </c>
      <c r="G1015" s="26">
        <v>56.79</v>
      </c>
      <c r="H1015" s="26">
        <v>3.81</v>
      </c>
      <c r="I1015" s="23">
        <v>52.98</v>
      </c>
      <c r="J1015" s="14"/>
      <c r="K1015" s="14" t="s">
        <v>2369</v>
      </c>
      <c r="L1015" s="14" t="s">
        <v>11</v>
      </c>
    </row>
    <row r="1016" spans="1:12" ht="13.2" x14ac:dyDescent="0.25">
      <c r="A1016" s="7" t="s">
        <v>646</v>
      </c>
      <c r="B1016" s="14" t="s">
        <v>1774</v>
      </c>
      <c r="C1016" s="22">
        <f>VLOOKUP(A1016,Μητρώο!$A$2:$E$1187,5,FALSE)</f>
        <v>45751</v>
      </c>
      <c r="D1016" s="14">
        <f>VLOOKUP(A1016,Ποσότητα!$A$2:$J$1184,6,FALSE)</f>
        <v>4</v>
      </c>
      <c r="E1016" s="5" t="s">
        <v>2497</v>
      </c>
      <c r="F1016" s="14">
        <f>VLOOKUP(A1016,Μητρώο!$A$2:$C$1187,3)</f>
        <v>10</v>
      </c>
      <c r="G1016" s="26">
        <v>79.680000000000007</v>
      </c>
      <c r="H1016" s="26">
        <v>5.35</v>
      </c>
      <c r="I1016" s="23">
        <v>74.33</v>
      </c>
      <c r="J1016" s="14"/>
      <c r="K1016" s="14" t="s">
        <v>2369</v>
      </c>
      <c r="L1016" s="14" t="s">
        <v>11</v>
      </c>
    </row>
    <row r="1017" spans="1:12" ht="13.2" x14ac:dyDescent="0.25">
      <c r="A1017" s="7" t="s">
        <v>647</v>
      </c>
      <c r="B1017" s="14" t="s">
        <v>1775</v>
      </c>
      <c r="C1017" s="22">
        <f>VLOOKUP(A1017,Μητρώο!$A$2:$E$1187,5,FALSE)</f>
        <v>45751</v>
      </c>
      <c r="D1017" s="14">
        <f>VLOOKUP(A1017,Ποσότητα!$A$2:$J$1184,6,FALSE)</f>
        <v>8</v>
      </c>
      <c r="E1017" s="5" t="s">
        <v>2497</v>
      </c>
      <c r="F1017" s="14">
        <f>VLOOKUP(A1017,Μητρώο!$A$2:$C$1187,3)</f>
        <v>10</v>
      </c>
      <c r="G1017" s="26">
        <v>47.44</v>
      </c>
      <c r="H1017" s="26">
        <v>3.18</v>
      </c>
      <c r="I1017" s="23">
        <v>44.26</v>
      </c>
      <c r="J1017" s="14"/>
      <c r="K1017" s="14" t="s">
        <v>2369</v>
      </c>
      <c r="L1017" s="14" t="s">
        <v>11</v>
      </c>
    </row>
    <row r="1018" spans="1:12" ht="13.2" x14ac:dyDescent="0.25">
      <c r="A1018" s="7" t="s">
        <v>648</v>
      </c>
      <c r="B1018" s="14" t="s">
        <v>1776</v>
      </c>
      <c r="C1018" s="22">
        <f>VLOOKUP(A1018,Μητρώο!$A$2:$E$1187,5,FALSE)</f>
        <v>45751</v>
      </c>
      <c r="D1018" s="14">
        <f>VLOOKUP(A1018,Ποσότητα!$A$2:$J$1184,6,FALSE)</f>
        <v>8</v>
      </c>
      <c r="E1018" s="5" t="s">
        <v>2497</v>
      </c>
      <c r="F1018" s="14">
        <f>VLOOKUP(A1018,Μητρώο!$A$2:$C$1187,3)</f>
        <v>10</v>
      </c>
      <c r="G1018" s="26">
        <v>42.4</v>
      </c>
      <c r="H1018" s="26">
        <v>2.85</v>
      </c>
      <c r="I1018" s="23">
        <v>39.549999999999997</v>
      </c>
      <c r="J1018" s="14"/>
      <c r="K1018" s="14" t="s">
        <v>2369</v>
      </c>
      <c r="L1018" s="14" t="s">
        <v>11</v>
      </c>
    </row>
    <row r="1019" spans="1:12" ht="13.2" x14ac:dyDescent="0.25">
      <c r="A1019" s="7" t="s">
        <v>649</v>
      </c>
      <c r="B1019" s="14" t="s">
        <v>1777</v>
      </c>
      <c r="C1019" s="22">
        <f>VLOOKUP(A1019,Μητρώο!$A$2:$E$1187,5,FALSE)</f>
        <v>45751</v>
      </c>
      <c r="D1019" s="14">
        <f>VLOOKUP(A1019,Ποσότητα!$A$2:$J$1184,6,FALSE)</f>
        <v>8</v>
      </c>
      <c r="E1019" s="5" t="s">
        <v>2497</v>
      </c>
      <c r="F1019" s="14">
        <f>VLOOKUP(A1019,Μητρώο!$A$2:$C$1187,3)</f>
        <v>10</v>
      </c>
      <c r="G1019" s="26">
        <v>34.799999999999997</v>
      </c>
      <c r="H1019" s="26">
        <v>2.34</v>
      </c>
      <c r="I1019" s="23">
        <v>32.46</v>
      </c>
      <c r="J1019" s="14"/>
      <c r="K1019" s="14" t="s">
        <v>2369</v>
      </c>
      <c r="L1019" s="14" t="s">
        <v>11</v>
      </c>
    </row>
    <row r="1020" spans="1:12" ht="13.2" x14ac:dyDescent="0.25">
      <c r="A1020" s="7" t="s">
        <v>650</v>
      </c>
      <c r="B1020" s="14" t="s">
        <v>1778</v>
      </c>
      <c r="C1020" s="22">
        <f>VLOOKUP(A1020,Μητρώο!$A$2:$E$1187,5,FALSE)</f>
        <v>45751</v>
      </c>
      <c r="D1020" s="14">
        <f>VLOOKUP(A1020,Ποσότητα!$A$2:$J$1184,6,FALSE)</f>
        <v>15</v>
      </c>
      <c r="E1020" s="5" t="s">
        <v>2497</v>
      </c>
      <c r="F1020" s="14">
        <f>VLOOKUP(A1020,Μητρώο!$A$2:$C$1187,3)</f>
        <v>10</v>
      </c>
      <c r="G1020" s="26">
        <v>69.150000000000006</v>
      </c>
      <c r="H1020" s="26">
        <v>4.6399999999999997</v>
      </c>
      <c r="I1020" s="23">
        <v>64.510000000000005</v>
      </c>
      <c r="J1020" s="14"/>
      <c r="K1020" s="14" t="s">
        <v>2369</v>
      </c>
      <c r="L1020" s="14" t="s">
        <v>11</v>
      </c>
    </row>
    <row r="1021" spans="1:12" ht="13.2" x14ac:dyDescent="0.25">
      <c r="A1021" s="7" t="s">
        <v>651</v>
      </c>
      <c r="B1021" s="14" t="s">
        <v>1779</v>
      </c>
      <c r="C1021" s="22">
        <f>VLOOKUP(A1021,Μητρώο!$A$2:$E$1187,5,FALSE)</f>
        <v>45751</v>
      </c>
      <c r="D1021" s="14">
        <f>VLOOKUP(A1021,Ποσότητα!$A$2:$J$1184,6,FALSE)</f>
        <v>10</v>
      </c>
      <c r="E1021" s="5" t="s">
        <v>2497</v>
      </c>
      <c r="F1021" s="14">
        <f>VLOOKUP(A1021,Μητρώο!$A$2:$C$1187,3)</f>
        <v>10</v>
      </c>
      <c r="G1021" s="26">
        <v>96.3</v>
      </c>
      <c r="H1021" s="26">
        <v>6.46</v>
      </c>
      <c r="I1021" s="23">
        <v>89.84</v>
      </c>
      <c r="J1021" s="14"/>
      <c r="K1021" s="14" t="s">
        <v>2369</v>
      </c>
      <c r="L1021" s="14" t="s">
        <v>11</v>
      </c>
    </row>
    <row r="1022" spans="1:12" ht="13.2" x14ac:dyDescent="0.25">
      <c r="A1022" s="7" t="s">
        <v>652</v>
      </c>
      <c r="B1022" s="14" t="s">
        <v>1780</v>
      </c>
      <c r="C1022" s="22">
        <f>VLOOKUP(A1022,Μητρώο!$A$2:$E$1187,5,FALSE)</f>
        <v>45751</v>
      </c>
      <c r="D1022" s="14">
        <f>VLOOKUP(A1022,Ποσότητα!$A$2:$J$1184,6,FALSE)</f>
        <v>24</v>
      </c>
      <c r="E1022" s="5" t="s">
        <v>2497</v>
      </c>
      <c r="F1022" s="14">
        <f>VLOOKUP(A1022,Μητρώο!$A$2:$C$1187,3)</f>
        <v>10</v>
      </c>
      <c r="G1022" s="26">
        <v>142.08000000000001</v>
      </c>
      <c r="H1022" s="26">
        <v>9.5399999999999991</v>
      </c>
      <c r="I1022" s="23">
        <v>132.54</v>
      </c>
      <c r="J1022" s="14"/>
      <c r="K1022" s="14" t="s">
        <v>2369</v>
      </c>
      <c r="L1022" s="14" t="s">
        <v>11</v>
      </c>
    </row>
    <row r="1023" spans="1:12" ht="13.2" x14ac:dyDescent="0.25">
      <c r="A1023" s="7" t="s">
        <v>653</v>
      </c>
      <c r="B1023" s="14" t="s">
        <v>1781</v>
      </c>
      <c r="C1023" s="22">
        <f>VLOOKUP(A1023,Μητρώο!$A$2:$E$1187,5,FALSE)</f>
        <v>45751</v>
      </c>
      <c r="D1023" s="14">
        <f>VLOOKUP(A1023,Ποσότητα!$A$2:$J$1184,6,FALSE)</f>
        <v>80</v>
      </c>
      <c r="E1023" s="5" t="s">
        <v>2497</v>
      </c>
      <c r="F1023" s="14">
        <f>VLOOKUP(A1023,Μητρώο!$A$2:$C$1187,3)</f>
        <v>10</v>
      </c>
      <c r="G1023" s="26">
        <v>52.8</v>
      </c>
      <c r="H1023" s="26">
        <v>3.54</v>
      </c>
      <c r="I1023" s="23">
        <v>49.26</v>
      </c>
      <c r="J1023" s="14"/>
      <c r="K1023" s="14" t="s">
        <v>2369</v>
      </c>
      <c r="L1023" s="14" t="s">
        <v>11</v>
      </c>
    </row>
    <row r="1024" spans="1:12" ht="13.2" x14ac:dyDescent="0.25">
      <c r="A1024" s="7" t="s">
        <v>654</v>
      </c>
      <c r="B1024" s="14" t="s">
        <v>1782</v>
      </c>
      <c r="C1024" s="22">
        <f>VLOOKUP(A1024,Μητρώο!$A$2:$E$1187,5,FALSE)</f>
        <v>45751</v>
      </c>
      <c r="D1024" s="14">
        <f>VLOOKUP(A1024,Ποσότητα!$A$2:$J$1184,6,FALSE)</f>
        <v>6</v>
      </c>
      <c r="E1024" s="5" t="s">
        <v>2497</v>
      </c>
      <c r="F1024" s="14">
        <f>VLOOKUP(A1024,Μητρώο!$A$2:$C$1187,3)</f>
        <v>10</v>
      </c>
      <c r="G1024" s="26">
        <v>57.36</v>
      </c>
      <c r="H1024" s="26">
        <v>3.85</v>
      </c>
      <c r="I1024" s="23">
        <v>53.51</v>
      </c>
      <c r="J1024" s="14"/>
      <c r="K1024" s="14" t="s">
        <v>2369</v>
      </c>
      <c r="L1024" s="14" t="s">
        <v>11</v>
      </c>
    </row>
    <row r="1025" spans="1:12" ht="13.2" x14ac:dyDescent="0.25">
      <c r="A1025" s="7" t="s">
        <v>655</v>
      </c>
      <c r="B1025" s="14" t="s">
        <v>1783</v>
      </c>
      <c r="C1025" s="22">
        <f>VLOOKUP(A1025,Μητρώο!$A$2:$E$1187,5,FALSE)</f>
        <v>45751</v>
      </c>
      <c r="D1025" s="14">
        <f>VLOOKUP(A1025,Ποσότητα!$A$2:$J$1184,6,FALSE)</f>
        <v>4</v>
      </c>
      <c r="E1025" s="5" t="s">
        <v>2497</v>
      </c>
      <c r="F1025" s="14">
        <f>VLOOKUP(A1025,Μητρώο!$A$2:$C$1187,3)</f>
        <v>10</v>
      </c>
      <c r="G1025" s="26">
        <v>11.36</v>
      </c>
      <c r="H1025" s="26">
        <v>0.76</v>
      </c>
      <c r="I1025" s="23">
        <v>10.6</v>
      </c>
      <c r="J1025" s="14"/>
      <c r="K1025" s="14" t="s">
        <v>2369</v>
      </c>
      <c r="L1025" s="14" t="s">
        <v>11</v>
      </c>
    </row>
    <row r="1026" spans="1:12" ht="13.2" x14ac:dyDescent="0.25">
      <c r="A1026" s="7" t="s">
        <v>656</v>
      </c>
      <c r="B1026" s="14" t="s">
        <v>1784</v>
      </c>
      <c r="C1026" s="22">
        <f>VLOOKUP(A1026,Μητρώο!$A$2:$E$1187,5,FALSE)</f>
        <v>45751</v>
      </c>
      <c r="D1026" s="14">
        <f>VLOOKUP(A1026,Ποσότητα!$A$2:$J$1184,6,FALSE)</f>
        <v>15</v>
      </c>
      <c r="E1026" s="5" t="s">
        <v>2497</v>
      </c>
      <c r="F1026" s="14">
        <f>VLOOKUP(A1026,Μητρώο!$A$2:$C$1187,3)</f>
        <v>10</v>
      </c>
      <c r="G1026" s="26">
        <v>29.4</v>
      </c>
      <c r="H1026" s="26">
        <v>1.97</v>
      </c>
      <c r="I1026" s="23">
        <v>27.43</v>
      </c>
      <c r="J1026" s="14"/>
      <c r="K1026" s="14" t="s">
        <v>2369</v>
      </c>
      <c r="L1026" s="14" t="s">
        <v>11</v>
      </c>
    </row>
    <row r="1027" spans="1:12" ht="13.2" x14ac:dyDescent="0.25">
      <c r="A1027" s="7" t="s">
        <v>657</v>
      </c>
      <c r="B1027" s="14" t="s">
        <v>1785</v>
      </c>
      <c r="C1027" s="22">
        <f>VLOOKUP(A1027,Μητρώο!$A$2:$E$1187,5,FALSE)</f>
        <v>45751</v>
      </c>
      <c r="D1027" s="14">
        <f>VLOOKUP(A1027,Ποσότητα!$A$2:$J$1184,6,FALSE)</f>
        <v>12</v>
      </c>
      <c r="E1027" s="5" t="s">
        <v>2497</v>
      </c>
      <c r="F1027" s="14">
        <f>VLOOKUP(A1027,Μητρώο!$A$2:$C$1187,3)</f>
        <v>10</v>
      </c>
      <c r="G1027" s="26">
        <v>107.52</v>
      </c>
      <c r="H1027" s="26">
        <v>7.22</v>
      </c>
      <c r="I1027" s="23">
        <v>100.3</v>
      </c>
      <c r="J1027" s="14"/>
      <c r="K1027" s="14" t="s">
        <v>2369</v>
      </c>
      <c r="L1027" s="14" t="s">
        <v>11</v>
      </c>
    </row>
    <row r="1028" spans="1:12" ht="13.2" x14ac:dyDescent="0.25">
      <c r="A1028" s="7" t="s">
        <v>658</v>
      </c>
      <c r="B1028" s="14" t="s">
        <v>1471</v>
      </c>
      <c r="C1028" s="22">
        <f>VLOOKUP(A1028,Μητρώο!$A$2:$E$1187,5,FALSE)</f>
        <v>45751</v>
      </c>
      <c r="D1028" s="14">
        <f>VLOOKUP(A1028,Ποσότητα!$A$2:$J$1184,6,FALSE)</f>
        <v>13</v>
      </c>
      <c r="E1028" s="5" t="s">
        <v>2497</v>
      </c>
      <c r="F1028" s="14">
        <f>VLOOKUP(A1028,Μητρώο!$A$2:$C$1187,3)</f>
        <v>10</v>
      </c>
      <c r="G1028" s="26">
        <v>30.03</v>
      </c>
      <c r="H1028" s="26">
        <v>2.02</v>
      </c>
      <c r="I1028" s="23">
        <v>28.01</v>
      </c>
      <c r="J1028" s="14"/>
      <c r="K1028" s="14" t="s">
        <v>2369</v>
      </c>
      <c r="L1028" s="14" t="s">
        <v>11</v>
      </c>
    </row>
    <row r="1029" spans="1:12" ht="13.2" x14ac:dyDescent="0.25">
      <c r="A1029" s="7" t="s">
        <v>659</v>
      </c>
      <c r="B1029" s="14" t="s">
        <v>1786</v>
      </c>
      <c r="C1029" s="22">
        <f>VLOOKUP(A1029,Μητρώο!$A$2:$E$1187,5,FALSE)</f>
        <v>45751</v>
      </c>
      <c r="D1029" s="14">
        <f>VLOOKUP(A1029,Ποσότητα!$A$2:$J$1184,6,FALSE)</f>
        <v>20</v>
      </c>
      <c r="E1029" s="5" t="s">
        <v>2497</v>
      </c>
      <c r="F1029" s="14">
        <f>VLOOKUP(A1029,Μητρώο!$A$2:$C$1187,3)</f>
        <v>10</v>
      </c>
      <c r="G1029" s="26">
        <v>16</v>
      </c>
      <c r="H1029" s="26">
        <v>1.07</v>
      </c>
      <c r="I1029" s="23">
        <v>14.93</v>
      </c>
      <c r="J1029" s="14"/>
      <c r="K1029" s="14" t="s">
        <v>2369</v>
      </c>
      <c r="L1029" s="14" t="s">
        <v>11</v>
      </c>
    </row>
    <row r="1030" spans="1:12" ht="13.2" x14ac:dyDescent="0.25">
      <c r="A1030" s="7" t="s">
        <v>660</v>
      </c>
      <c r="B1030" s="14" t="s">
        <v>1787</v>
      </c>
      <c r="C1030" s="22">
        <f>VLOOKUP(A1030,Μητρώο!$A$2:$E$1187,5,FALSE)</f>
        <v>45751</v>
      </c>
      <c r="D1030" s="14">
        <f>VLOOKUP(A1030,Ποσότητα!$A$2:$J$1184,6,FALSE)</f>
        <v>15</v>
      </c>
      <c r="E1030" s="5" t="s">
        <v>2497</v>
      </c>
      <c r="F1030" s="14">
        <f>VLOOKUP(A1030,Μητρώο!$A$2:$C$1187,3)</f>
        <v>10</v>
      </c>
      <c r="G1030" s="26">
        <v>39</v>
      </c>
      <c r="H1030" s="26">
        <v>2.62</v>
      </c>
      <c r="I1030" s="23">
        <v>36.380000000000003</v>
      </c>
      <c r="J1030" s="14"/>
      <c r="K1030" s="14" t="s">
        <v>2369</v>
      </c>
      <c r="L1030" s="14" t="s">
        <v>11</v>
      </c>
    </row>
    <row r="1031" spans="1:12" ht="13.2" x14ac:dyDescent="0.25">
      <c r="A1031" s="7" t="s">
        <v>661</v>
      </c>
      <c r="B1031" s="14" t="s">
        <v>1788</v>
      </c>
      <c r="C1031" s="22">
        <f>VLOOKUP(A1031,Μητρώο!$A$2:$E$1187,5,FALSE)</f>
        <v>45751</v>
      </c>
      <c r="D1031" s="14">
        <f>VLOOKUP(A1031,Ποσότητα!$A$2:$J$1184,6,FALSE)</f>
        <v>20</v>
      </c>
      <c r="E1031" s="5" t="s">
        <v>2497</v>
      </c>
      <c r="F1031" s="14">
        <f>VLOOKUP(A1031,Μητρώο!$A$2:$C$1187,3)</f>
        <v>10</v>
      </c>
      <c r="G1031" s="26">
        <v>31.8</v>
      </c>
      <c r="H1031" s="26">
        <v>2.13</v>
      </c>
      <c r="I1031" s="23">
        <v>29.67</v>
      </c>
      <c r="J1031" s="14"/>
      <c r="K1031" s="14" t="s">
        <v>2369</v>
      </c>
      <c r="L1031" s="14" t="s">
        <v>11</v>
      </c>
    </row>
    <row r="1032" spans="1:12" ht="13.2" x14ac:dyDescent="0.25">
      <c r="A1032" s="7" t="s">
        <v>662</v>
      </c>
      <c r="B1032" s="14" t="s">
        <v>1789</v>
      </c>
      <c r="C1032" s="22">
        <f>VLOOKUP(A1032,Μητρώο!$A$2:$E$1187,5,FALSE)</f>
        <v>45751</v>
      </c>
      <c r="D1032" s="14">
        <f>VLOOKUP(A1032,Ποσότητα!$A$2:$J$1184,6,FALSE)</f>
        <v>1</v>
      </c>
      <c r="E1032" s="5" t="s">
        <v>2497</v>
      </c>
      <c r="F1032" s="14">
        <f>VLOOKUP(A1032,Μητρώο!$A$2:$C$1187,3)</f>
        <v>10</v>
      </c>
      <c r="G1032" s="26">
        <v>1360</v>
      </c>
      <c r="H1032" s="26">
        <v>91.29</v>
      </c>
      <c r="I1032" s="23">
        <v>1268.71</v>
      </c>
      <c r="J1032" s="14"/>
      <c r="K1032" s="14" t="s">
        <v>2369</v>
      </c>
      <c r="L1032" s="14" t="s">
        <v>11</v>
      </c>
    </row>
    <row r="1033" spans="1:12" ht="13.2" x14ac:dyDescent="0.25">
      <c r="A1033" s="7" t="s">
        <v>663</v>
      </c>
      <c r="B1033" s="14" t="s">
        <v>1790</v>
      </c>
      <c r="C1033" s="22">
        <f>VLOOKUP(A1033,Μητρώο!$A$2:$E$1187,5,FALSE)</f>
        <v>45751</v>
      </c>
      <c r="D1033" s="14">
        <f>VLOOKUP(A1033,Ποσότητα!$A$2:$J$1184,6,FALSE)</f>
        <v>1</v>
      </c>
      <c r="E1033" s="5" t="s">
        <v>2497</v>
      </c>
      <c r="F1033" s="14">
        <f>VLOOKUP(A1033,Μητρώο!$A$2:$C$1187,3)</f>
        <v>10</v>
      </c>
      <c r="G1033" s="26">
        <v>198.75</v>
      </c>
      <c r="H1033" s="26">
        <v>13.34</v>
      </c>
      <c r="I1033" s="23">
        <v>185.41</v>
      </c>
      <c r="J1033" s="14"/>
      <c r="K1033" s="14" t="s">
        <v>2369</v>
      </c>
      <c r="L1033" s="14" t="s">
        <v>11</v>
      </c>
    </row>
    <row r="1034" spans="1:12" ht="13.2" x14ac:dyDescent="0.25">
      <c r="A1034" s="7" t="s">
        <v>664</v>
      </c>
      <c r="B1034" s="14" t="s">
        <v>1791</v>
      </c>
      <c r="C1034" s="22">
        <f>VLOOKUP(A1034,Μητρώο!$A$2:$E$1187,5,FALSE)</f>
        <v>45751</v>
      </c>
      <c r="D1034" s="14">
        <f>VLOOKUP(A1034,Ποσότητα!$A$2:$J$1184,6,FALSE)</f>
        <v>48</v>
      </c>
      <c r="E1034" s="5" t="s">
        <v>2497</v>
      </c>
      <c r="F1034" s="14">
        <f>VLOOKUP(A1034,Μητρώο!$A$2:$C$1187,3)</f>
        <v>10</v>
      </c>
      <c r="G1034" s="26">
        <v>413.76</v>
      </c>
      <c r="H1034" s="26">
        <v>27.77</v>
      </c>
      <c r="I1034" s="23">
        <v>385.99</v>
      </c>
      <c r="J1034" s="14"/>
      <c r="K1034" s="14" t="s">
        <v>2369</v>
      </c>
      <c r="L1034" s="14" t="s">
        <v>11</v>
      </c>
    </row>
    <row r="1035" spans="1:12" ht="13.2" x14ac:dyDescent="0.25">
      <c r="A1035" s="7" t="s">
        <v>665</v>
      </c>
      <c r="B1035" s="14" t="s">
        <v>1792</v>
      </c>
      <c r="C1035" s="22">
        <f>VLOOKUP(A1035,Μητρώο!$A$2:$E$1187,5,FALSE)</f>
        <v>45751</v>
      </c>
      <c r="D1035" s="14">
        <f>VLOOKUP(A1035,Ποσότητα!$A$2:$J$1184,6,FALSE)</f>
        <v>48</v>
      </c>
      <c r="E1035" s="5" t="s">
        <v>2497</v>
      </c>
      <c r="F1035" s="14">
        <f>VLOOKUP(A1035,Μητρώο!$A$2:$C$1187,3)</f>
        <v>10</v>
      </c>
      <c r="G1035" s="26">
        <v>399.36</v>
      </c>
      <c r="H1035" s="26">
        <v>26.81</v>
      </c>
      <c r="I1035" s="23">
        <v>372.55</v>
      </c>
      <c r="J1035" s="14"/>
      <c r="K1035" s="14" t="s">
        <v>2369</v>
      </c>
      <c r="L1035" s="14" t="s">
        <v>11</v>
      </c>
    </row>
    <row r="1036" spans="1:12" ht="13.2" x14ac:dyDescent="0.25">
      <c r="A1036" s="7" t="s">
        <v>666</v>
      </c>
      <c r="B1036" s="14" t="s">
        <v>1793</v>
      </c>
      <c r="C1036" s="22">
        <f>VLOOKUP(A1036,Μητρώο!$A$2:$E$1187,5,FALSE)</f>
        <v>45751</v>
      </c>
      <c r="D1036" s="14">
        <f>VLOOKUP(A1036,Ποσότητα!$A$2:$J$1184,6,FALSE)</f>
        <v>48</v>
      </c>
      <c r="E1036" s="5" t="s">
        <v>2497</v>
      </c>
      <c r="F1036" s="14">
        <f>VLOOKUP(A1036,Μητρώο!$A$2:$C$1187,3)</f>
        <v>10</v>
      </c>
      <c r="G1036" s="26">
        <v>246.72</v>
      </c>
      <c r="H1036" s="26">
        <v>16.559999999999999</v>
      </c>
      <c r="I1036" s="23">
        <v>230.16</v>
      </c>
      <c r="J1036" s="14"/>
      <c r="K1036" s="14" t="s">
        <v>2369</v>
      </c>
      <c r="L1036" s="14" t="s">
        <v>11</v>
      </c>
    </row>
    <row r="1037" spans="1:12" ht="13.2" x14ac:dyDescent="0.25">
      <c r="A1037" s="7" t="s">
        <v>667</v>
      </c>
      <c r="B1037" s="14" t="s">
        <v>1794</v>
      </c>
      <c r="C1037" s="22">
        <f>VLOOKUP(A1037,Μητρώο!$A$2:$E$1187,5,FALSE)</f>
        <v>45751</v>
      </c>
      <c r="D1037" s="14">
        <f>VLOOKUP(A1037,Ποσότητα!$A$2:$J$1184,6,FALSE)</f>
        <v>48</v>
      </c>
      <c r="E1037" s="5" t="s">
        <v>2497</v>
      </c>
      <c r="F1037" s="14">
        <f>VLOOKUP(A1037,Μητρώο!$A$2:$C$1187,3)</f>
        <v>10</v>
      </c>
      <c r="G1037" s="26">
        <v>314.39999999999998</v>
      </c>
      <c r="H1037" s="26">
        <v>21.1</v>
      </c>
      <c r="I1037" s="23">
        <v>293.3</v>
      </c>
      <c r="J1037" s="14"/>
      <c r="K1037" s="14" t="s">
        <v>2369</v>
      </c>
      <c r="L1037" s="14" t="s">
        <v>11</v>
      </c>
    </row>
    <row r="1038" spans="1:12" ht="13.2" x14ac:dyDescent="0.25">
      <c r="A1038" s="7" t="s">
        <v>668</v>
      </c>
      <c r="B1038" s="14" t="s">
        <v>1795</v>
      </c>
      <c r="C1038" s="22">
        <f>VLOOKUP(A1038,Μητρώο!$A$2:$E$1187,5,FALSE)</f>
        <v>45751</v>
      </c>
      <c r="D1038" s="14">
        <f>VLOOKUP(A1038,Ποσότητα!$A$2:$J$1184,6,FALSE)</f>
        <v>48</v>
      </c>
      <c r="E1038" s="5" t="s">
        <v>2497</v>
      </c>
      <c r="F1038" s="14">
        <f>VLOOKUP(A1038,Μητρώο!$A$2:$C$1187,3)</f>
        <v>10</v>
      </c>
      <c r="G1038" s="26">
        <v>249.12</v>
      </c>
      <c r="H1038" s="26">
        <v>16.72</v>
      </c>
      <c r="I1038" s="23">
        <v>232.4</v>
      </c>
      <c r="J1038" s="14"/>
      <c r="K1038" s="14" t="s">
        <v>2369</v>
      </c>
      <c r="L1038" s="14" t="s">
        <v>11</v>
      </c>
    </row>
    <row r="1039" spans="1:12" ht="13.2" x14ac:dyDescent="0.25">
      <c r="A1039" s="7" t="s">
        <v>669</v>
      </c>
      <c r="B1039" s="14" t="s">
        <v>1796</v>
      </c>
      <c r="C1039" s="22">
        <f>VLOOKUP(A1039,Μητρώο!$A$2:$E$1187,5,FALSE)</f>
        <v>45751</v>
      </c>
      <c r="D1039" s="14">
        <f>VLOOKUP(A1039,Ποσότητα!$A$2:$J$1184,6,FALSE)</f>
        <v>20</v>
      </c>
      <c r="E1039" s="5" t="s">
        <v>2497</v>
      </c>
      <c r="F1039" s="14">
        <f>VLOOKUP(A1039,Μητρώο!$A$2:$C$1187,3)</f>
        <v>10</v>
      </c>
      <c r="G1039" s="26">
        <v>104.2</v>
      </c>
      <c r="H1039" s="26">
        <v>6.99</v>
      </c>
      <c r="I1039" s="23">
        <v>97.21</v>
      </c>
      <c r="J1039" s="14"/>
      <c r="K1039" s="14" t="s">
        <v>2369</v>
      </c>
      <c r="L1039" s="14" t="s">
        <v>11</v>
      </c>
    </row>
    <row r="1040" spans="1:12" ht="13.2" x14ac:dyDescent="0.25">
      <c r="A1040" s="7" t="s">
        <v>670</v>
      </c>
      <c r="B1040" s="14" t="s">
        <v>1797</v>
      </c>
      <c r="C1040" s="22">
        <f>VLOOKUP(A1040,Μητρώο!$A$2:$E$1187,5,FALSE)</f>
        <v>45751</v>
      </c>
      <c r="D1040" s="14">
        <f>VLOOKUP(A1040,Ποσότητα!$A$2:$J$1184,6,FALSE)</f>
        <v>2</v>
      </c>
      <c r="E1040" s="5" t="s">
        <v>2497</v>
      </c>
      <c r="F1040" s="14">
        <f>VLOOKUP(A1040,Μητρώο!$A$2:$C$1187,3)</f>
        <v>10</v>
      </c>
      <c r="G1040" s="26">
        <v>6.38</v>
      </c>
      <c r="H1040" s="26">
        <v>0.43</v>
      </c>
      <c r="I1040" s="23">
        <v>5.95</v>
      </c>
      <c r="J1040" s="14"/>
      <c r="K1040" s="14" t="s">
        <v>2369</v>
      </c>
      <c r="L1040" s="14" t="s">
        <v>11</v>
      </c>
    </row>
    <row r="1041" spans="1:12" ht="13.2" x14ac:dyDescent="0.25">
      <c r="A1041" s="7" t="s">
        <v>671</v>
      </c>
      <c r="B1041" s="14" t="s">
        <v>1798</v>
      </c>
      <c r="C1041" s="22">
        <f>VLOOKUP(A1041,Μητρώο!$A$2:$E$1187,5,FALSE)</f>
        <v>45751</v>
      </c>
      <c r="D1041" s="14">
        <f>VLOOKUP(A1041,Ποσότητα!$A$2:$J$1184,6,FALSE)</f>
        <v>4</v>
      </c>
      <c r="E1041" s="5" t="s">
        <v>2497</v>
      </c>
      <c r="F1041" s="14">
        <f>VLOOKUP(A1041,Μητρώο!$A$2:$C$1187,3)</f>
        <v>10</v>
      </c>
      <c r="G1041" s="26">
        <v>3</v>
      </c>
      <c r="H1041" s="26">
        <v>0.2</v>
      </c>
      <c r="I1041" s="23">
        <v>2.8</v>
      </c>
      <c r="J1041" s="14"/>
      <c r="K1041" s="14" t="s">
        <v>2369</v>
      </c>
      <c r="L1041" s="14" t="s">
        <v>11</v>
      </c>
    </row>
    <row r="1042" spans="1:12" ht="13.2" x14ac:dyDescent="0.25">
      <c r="A1042" s="7" t="s">
        <v>672</v>
      </c>
      <c r="B1042" s="14" t="s">
        <v>1799</v>
      </c>
      <c r="C1042" s="22">
        <f>VLOOKUP(A1042,Μητρώο!$A$2:$E$1187,5,FALSE)</f>
        <v>45751</v>
      </c>
      <c r="D1042" s="14">
        <f>VLOOKUP(A1042,Ποσότητα!$A$2:$J$1184,6,FALSE)</f>
        <v>120</v>
      </c>
      <c r="E1042" s="5" t="s">
        <v>2497</v>
      </c>
      <c r="F1042" s="14">
        <f>VLOOKUP(A1042,Μητρώο!$A$2:$C$1187,3)</f>
        <v>10</v>
      </c>
      <c r="G1042" s="26">
        <v>63.6</v>
      </c>
      <c r="H1042" s="26">
        <v>4.2699999999999996</v>
      </c>
      <c r="I1042" s="23">
        <v>59.33</v>
      </c>
      <c r="J1042" s="14"/>
      <c r="K1042" s="14" t="s">
        <v>2369</v>
      </c>
      <c r="L1042" s="14" t="s">
        <v>11</v>
      </c>
    </row>
    <row r="1043" spans="1:12" ht="13.2" x14ac:dyDescent="0.25">
      <c r="A1043" s="7" t="s">
        <v>673</v>
      </c>
      <c r="B1043" s="14" t="s">
        <v>1800</v>
      </c>
      <c r="C1043" s="22">
        <f>VLOOKUP(A1043,Μητρώο!$A$2:$E$1187,5,FALSE)</f>
        <v>45751</v>
      </c>
      <c r="D1043" s="14">
        <f>VLOOKUP(A1043,Ποσότητα!$A$2:$J$1184,6,FALSE)</f>
        <v>5</v>
      </c>
      <c r="E1043" s="5" t="s">
        <v>2497</v>
      </c>
      <c r="F1043" s="14">
        <f>VLOOKUP(A1043,Μητρώο!$A$2:$C$1187,3)</f>
        <v>10</v>
      </c>
      <c r="G1043" s="26">
        <v>11.6</v>
      </c>
      <c r="H1043" s="26">
        <v>0.78</v>
      </c>
      <c r="I1043" s="23">
        <v>10.82</v>
      </c>
      <c r="J1043" s="14"/>
      <c r="K1043" s="14" t="s">
        <v>2369</v>
      </c>
      <c r="L1043" s="14" t="s">
        <v>11</v>
      </c>
    </row>
    <row r="1044" spans="1:12" ht="13.2" x14ac:dyDescent="0.25">
      <c r="A1044" s="7" t="s">
        <v>674</v>
      </c>
      <c r="B1044" s="14" t="s">
        <v>1801</v>
      </c>
      <c r="C1044" s="22">
        <f>VLOOKUP(A1044,Μητρώο!$A$2:$E$1187,5,FALSE)</f>
        <v>45751</v>
      </c>
      <c r="D1044" s="14">
        <f>VLOOKUP(A1044,Ποσότητα!$A$2:$J$1184,6,FALSE)</f>
        <v>8</v>
      </c>
      <c r="E1044" s="5" t="s">
        <v>2497</v>
      </c>
      <c r="F1044" s="14">
        <f>VLOOKUP(A1044,Μητρώο!$A$2:$C$1187,3)</f>
        <v>10</v>
      </c>
      <c r="G1044" s="26">
        <v>5.76</v>
      </c>
      <c r="H1044" s="26">
        <v>0.39</v>
      </c>
      <c r="I1044" s="23">
        <v>5.37</v>
      </c>
      <c r="J1044" s="14"/>
      <c r="K1044" s="14" t="s">
        <v>2369</v>
      </c>
      <c r="L1044" s="14" t="s">
        <v>11</v>
      </c>
    </row>
    <row r="1045" spans="1:12" ht="13.2" x14ac:dyDescent="0.25">
      <c r="A1045" s="7" t="s">
        <v>675</v>
      </c>
      <c r="B1045" s="14" t="s">
        <v>1802</v>
      </c>
      <c r="C1045" s="22">
        <f>VLOOKUP(A1045,Μητρώο!$A$2:$E$1187,5,FALSE)</f>
        <v>45751</v>
      </c>
      <c r="D1045" s="14">
        <f>VLOOKUP(A1045,Ποσότητα!$A$2:$J$1184,6,FALSE)</f>
        <v>36</v>
      </c>
      <c r="E1045" s="5" t="s">
        <v>2497</v>
      </c>
      <c r="F1045" s="14">
        <f>VLOOKUP(A1045,Μητρώο!$A$2:$C$1187,3)</f>
        <v>10</v>
      </c>
      <c r="G1045" s="26">
        <v>108</v>
      </c>
      <c r="H1045" s="26">
        <v>7.25</v>
      </c>
      <c r="I1045" s="23">
        <v>100.75</v>
      </c>
      <c r="J1045" s="14"/>
      <c r="K1045" s="14" t="s">
        <v>2369</v>
      </c>
      <c r="L1045" s="14" t="s">
        <v>11</v>
      </c>
    </row>
    <row r="1046" spans="1:12" ht="13.2" x14ac:dyDescent="0.25">
      <c r="A1046" s="7" t="s">
        <v>676</v>
      </c>
      <c r="B1046" s="14" t="s">
        <v>1803</v>
      </c>
      <c r="C1046" s="22">
        <f>VLOOKUP(A1046,Μητρώο!$A$2:$E$1187,5,FALSE)</f>
        <v>45751</v>
      </c>
      <c r="D1046" s="14">
        <f>VLOOKUP(A1046,Ποσότητα!$A$2:$J$1184,6,FALSE)</f>
        <v>360</v>
      </c>
      <c r="E1046" s="5" t="s">
        <v>2497</v>
      </c>
      <c r="F1046" s="14">
        <f>VLOOKUP(A1046,Μητρώο!$A$2:$C$1187,3)</f>
        <v>10</v>
      </c>
      <c r="G1046" s="26">
        <v>856.8</v>
      </c>
      <c r="H1046" s="26">
        <v>57.51</v>
      </c>
      <c r="I1046" s="23">
        <v>799.29</v>
      </c>
      <c r="J1046" s="14"/>
      <c r="K1046" s="14" t="s">
        <v>2369</v>
      </c>
      <c r="L1046" s="14" t="s">
        <v>11</v>
      </c>
    </row>
    <row r="1047" spans="1:12" ht="13.2" x14ac:dyDescent="0.25">
      <c r="A1047" s="7" t="s">
        <v>677</v>
      </c>
      <c r="B1047" s="14" t="s">
        <v>1804</v>
      </c>
      <c r="C1047" s="22">
        <f>VLOOKUP(A1047,Μητρώο!$A$2:$E$1187,5,FALSE)</f>
        <v>45751</v>
      </c>
      <c r="D1047" s="14">
        <f>VLOOKUP(A1047,Ποσότητα!$A$2:$J$1184,6,FALSE)</f>
        <v>360</v>
      </c>
      <c r="E1047" s="5" t="s">
        <v>2497</v>
      </c>
      <c r="F1047" s="14">
        <f>VLOOKUP(A1047,Μητρώο!$A$2:$C$1187,3)</f>
        <v>10</v>
      </c>
      <c r="G1047" s="26">
        <v>536.4</v>
      </c>
      <c r="H1047" s="26">
        <v>36</v>
      </c>
      <c r="I1047" s="23">
        <v>500.4</v>
      </c>
      <c r="J1047" s="14"/>
      <c r="K1047" s="14" t="s">
        <v>2369</v>
      </c>
      <c r="L1047" s="14" t="s">
        <v>11</v>
      </c>
    </row>
    <row r="1048" spans="1:12" ht="13.2" x14ac:dyDescent="0.25">
      <c r="A1048" s="7" t="s">
        <v>678</v>
      </c>
      <c r="B1048" s="14" t="s">
        <v>1427</v>
      </c>
      <c r="C1048" s="22">
        <f>VLOOKUP(A1048,Μητρώο!$A$2:$E$1187,5,FALSE)</f>
        <v>45751</v>
      </c>
      <c r="D1048" s="14">
        <f>VLOOKUP(A1048,Ποσότητα!$A$2:$J$1184,6,FALSE)</f>
        <v>336</v>
      </c>
      <c r="E1048" s="5" t="s">
        <v>2497</v>
      </c>
      <c r="F1048" s="14">
        <f>VLOOKUP(A1048,Μητρώο!$A$2:$C$1187,3)</f>
        <v>10</v>
      </c>
      <c r="G1048" s="26">
        <v>470.4</v>
      </c>
      <c r="H1048" s="26">
        <v>31.57</v>
      </c>
      <c r="I1048" s="23">
        <v>438.83</v>
      </c>
      <c r="J1048" s="14"/>
      <c r="K1048" s="14" t="s">
        <v>2369</v>
      </c>
      <c r="L1048" s="14" t="s">
        <v>11</v>
      </c>
    </row>
    <row r="1049" spans="1:12" ht="13.2" x14ac:dyDescent="0.25">
      <c r="A1049" s="7" t="s">
        <v>679</v>
      </c>
      <c r="B1049" s="14" t="s">
        <v>1805</v>
      </c>
      <c r="C1049" s="22">
        <f>VLOOKUP(A1049,Μητρώο!$A$2:$E$1187,5,FALSE)</f>
        <v>45751</v>
      </c>
      <c r="D1049" s="14">
        <f>VLOOKUP(A1049,Ποσότητα!$A$2:$J$1184,6,FALSE)</f>
        <v>36</v>
      </c>
      <c r="E1049" s="5" t="s">
        <v>2497</v>
      </c>
      <c r="F1049" s="14">
        <f>VLOOKUP(A1049,Μητρώο!$A$2:$C$1187,3)</f>
        <v>10</v>
      </c>
      <c r="G1049" s="26">
        <v>72.36</v>
      </c>
      <c r="H1049" s="26">
        <v>4.8600000000000003</v>
      </c>
      <c r="I1049" s="23">
        <v>67.5</v>
      </c>
      <c r="J1049" s="14"/>
      <c r="K1049" s="14" t="s">
        <v>2369</v>
      </c>
      <c r="L1049" s="14" t="s">
        <v>11</v>
      </c>
    </row>
    <row r="1050" spans="1:12" ht="13.2" x14ac:dyDescent="0.25">
      <c r="A1050" s="7" t="s">
        <v>680</v>
      </c>
      <c r="B1050" s="14" t="s">
        <v>1806</v>
      </c>
      <c r="C1050" s="22">
        <f>VLOOKUP(A1050,Μητρώο!$A$2:$E$1187,5,FALSE)</f>
        <v>45751</v>
      </c>
      <c r="D1050" s="14">
        <f>VLOOKUP(A1050,Ποσότητα!$A$2:$J$1184,6,FALSE)</f>
        <v>96</v>
      </c>
      <c r="E1050" s="5" t="s">
        <v>2497</v>
      </c>
      <c r="F1050" s="14">
        <f>VLOOKUP(A1050,Μητρώο!$A$2:$C$1187,3)</f>
        <v>10</v>
      </c>
      <c r="G1050" s="26">
        <v>174.72</v>
      </c>
      <c r="H1050" s="26">
        <v>11.73</v>
      </c>
      <c r="I1050" s="23">
        <v>162.99</v>
      </c>
      <c r="J1050" s="14"/>
      <c r="K1050" s="14" t="s">
        <v>2369</v>
      </c>
      <c r="L1050" s="14" t="s">
        <v>11</v>
      </c>
    </row>
    <row r="1051" spans="1:12" ht="13.2" x14ac:dyDescent="0.25">
      <c r="A1051" s="7" t="s">
        <v>681</v>
      </c>
      <c r="B1051" s="14" t="s">
        <v>1807</v>
      </c>
      <c r="C1051" s="22">
        <f>VLOOKUP(A1051,Μητρώο!$A$2:$E$1187,5,FALSE)</f>
        <v>45751</v>
      </c>
      <c r="D1051" s="14">
        <f>VLOOKUP(A1051,Ποσότητα!$A$2:$J$1184,6,FALSE)</f>
        <v>96</v>
      </c>
      <c r="E1051" s="5" t="s">
        <v>2497</v>
      </c>
      <c r="F1051" s="14">
        <f>VLOOKUP(A1051,Μητρώο!$A$2:$C$1187,3)</f>
        <v>10</v>
      </c>
      <c r="G1051" s="26">
        <v>380.16</v>
      </c>
      <c r="H1051" s="26">
        <v>25.52</v>
      </c>
      <c r="I1051" s="23">
        <v>354.64</v>
      </c>
      <c r="J1051" s="14"/>
      <c r="K1051" s="14" t="s">
        <v>2369</v>
      </c>
      <c r="L1051" s="14" t="s">
        <v>11</v>
      </c>
    </row>
    <row r="1052" spans="1:12" ht="13.2" x14ac:dyDescent="0.25">
      <c r="A1052" s="7" t="s">
        <v>682</v>
      </c>
      <c r="B1052" s="14" t="s">
        <v>1808</v>
      </c>
      <c r="C1052" s="22">
        <f>VLOOKUP(A1052,Μητρώο!$A$2:$E$1187,5,FALSE)</f>
        <v>45751</v>
      </c>
      <c r="D1052" s="14">
        <f>VLOOKUP(A1052,Ποσότητα!$A$2:$J$1184,6,FALSE)</f>
        <v>96</v>
      </c>
      <c r="E1052" s="5" t="s">
        <v>2497</v>
      </c>
      <c r="F1052" s="14">
        <f>VLOOKUP(A1052,Μητρώο!$A$2:$C$1187,3)</f>
        <v>10</v>
      </c>
      <c r="G1052" s="26">
        <v>166.08</v>
      </c>
      <c r="H1052" s="26">
        <v>11.15</v>
      </c>
      <c r="I1052" s="23">
        <v>154.93</v>
      </c>
      <c r="J1052" s="14"/>
      <c r="K1052" s="14" t="s">
        <v>2369</v>
      </c>
      <c r="L1052" s="14" t="s">
        <v>11</v>
      </c>
    </row>
    <row r="1053" spans="1:12" ht="13.2" x14ac:dyDescent="0.25">
      <c r="A1053" s="7" t="s">
        <v>683</v>
      </c>
      <c r="B1053" s="14" t="s">
        <v>1809</v>
      </c>
      <c r="C1053" s="22">
        <f>VLOOKUP(A1053,Μητρώο!$A$2:$E$1187,5,FALSE)</f>
        <v>45751</v>
      </c>
      <c r="D1053" s="14">
        <f>VLOOKUP(A1053,Ποσότητα!$A$2:$J$1184,6,FALSE)</f>
        <v>96</v>
      </c>
      <c r="E1053" s="5" t="s">
        <v>2497</v>
      </c>
      <c r="F1053" s="14">
        <f>VLOOKUP(A1053,Μητρώο!$A$2:$C$1187,3)</f>
        <v>10</v>
      </c>
      <c r="G1053" s="26">
        <v>157.44</v>
      </c>
      <c r="H1053" s="26">
        <v>10.57</v>
      </c>
      <c r="I1053" s="23">
        <v>146.87</v>
      </c>
      <c r="J1053" s="14"/>
      <c r="K1053" s="14" t="s">
        <v>2369</v>
      </c>
      <c r="L1053" s="14" t="s">
        <v>11</v>
      </c>
    </row>
    <row r="1054" spans="1:12" ht="13.2" x14ac:dyDescent="0.25">
      <c r="A1054" s="7" t="s">
        <v>684</v>
      </c>
      <c r="B1054" s="14" t="s">
        <v>1810</v>
      </c>
      <c r="C1054" s="22">
        <f>VLOOKUP(A1054,Μητρώο!$A$2:$E$1187,5,FALSE)</f>
        <v>45751</v>
      </c>
      <c r="D1054" s="14">
        <f>VLOOKUP(A1054,Ποσότητα!$A$2:$J$1184,6,FALSE)</f>
        <v>192</v>
      </c>
      <c r="E1054" s="5" t="s">
        <v>2497</v>
      </c>
      <c r="F1054" s="14">
        <f>VLOOKUP(A1054,Μητρώο!$A$2:$C$1187,3)</f>
        <v>10</v>
      </c>
      <c r="G1054" s="26">
        <v>362.88</v>
      </c>
      <c r="H1054" s="26">
        <v>24.36</v>
      </c>
      <c r="I1054" s="23">
        <v>338.52</v>
      </c>
      <c r="J1054" s="14"/>
      <c r="K1054" s="14" t="s">
        <v>2369</v>
      </c>
      <c r="L1054" s="14" t="s">
        <v>11</v>
      </c>
    </row>
    <row r="1055" spans="1:12" ht="13.2" x14ac:dyDescent="0.25">
      <c r="A1055" s="7" t="s">
        <v>685</v>
      </c>
      <c r="B1055" s="14" t="s">
        <v>1811</v>
      </c>
      <c r="C1055" s="22">
        <f>VLOOKUP(A1055,Μητρώο!$A$2:$E$1187,5,FALSE)</f>
        <v>45751</v>
      </c>
      <c r="D1055" s="14">
        <f>VLOOKUP(A1055,Ποσότητα!$A$2:$J$1184,6,FALSE)</f>
        <v>300</v>
      </c>
      <c r="E1055" s="5" t="s">
        <v>2497</v>
      </c>
      <c r="F1055" s="14">
        <f>VLOOKUP(A1055,Μητρώο!$A$2:$C$1187,3)</f>
        <v>10</v>
      </c>
      <c r="G1055" s="26">
        <v>258</v>
      </c>
      <c r="H1055" s="26">
        <v>17.32</v>
      </c>
      <c r="I1055" s="23">
        <v>240.68</v>
      </c>
      <c r="J1055" s="14"/>
      <c r="K1055" s="14" t="s">
        <v>2369</v>
      </c>
      <c r="L1055" s="14" t="s">
        <v>11</v>
      </c>
    </row>
    <row r="1056" spans="1:12" ht="13.2" x14ac:dyDescent="0.25">
      <c r="A1056" s="7" t="s">
        <v>686</v>
      </c>
      <c r="B1056" s="14" t="s">
        <v>1812</v>
      </c>
      <c r="C1056" s="22">
        <f>VLOOKUP(A1056,Μητρώο!$A$2:$E$1187,5,FALSE)</f>
        <v>45751</v>
      </c>
      <c r="D1056" s="14">
        <f>VLOOKUP(A1056,Ποσότητα!$A$2:$J$1184,6,FALSE)</f>
        <v>312</v>
      </c>
      <c r="E1056" s="5" t="s">
        <v>2497</v>
      </c>
      <c r="F1056" s="14">
        <f>VLOOKUP(A1056,Μητρώο!$A$2:$C$1187,3)</f>
        <v>10</v>
      </c>
      <c r="G1056" s="26">
        <v>315.12</v>
      </c>
      <c r="H1056" s="26">
        <v>21.15</v>
      </c>
      <c r="I1056" s="23">
        <v>293.97000000000003</v>
      </c>
      <c r="J1056" s="14"/>
      <c r="K1056" s="14" t="s">
        <v>2369</v>
      </c>
      <c r="L1056" s="14" t="s">
        <v>11</v>
      </c>
    </row>
    <row r="1057" spans="1:12" ht="13.2" x14ac:dyDescent="0.25">
      <c r="A1057" s="7" t="s">
        <v>687</v>
      </c>
      <c r="B1057" s="14" t="s">
        <v>1813</v>
      </c>
      <c r="C1057" s="22">
        <f>VLOOKUP(A1057,Μητρώο!$A$2:$E$1187,5,FALSE)</f>
        <v>45751</v>
      </c>
      <c r="D1057" s="14">
        <f>VLOOKUP(A1057,Ποσότητα!$A$2:$J$1184,6,FALSE)</f>
        <v>24</v>
      </c>
      <c r="E1057" s="5" t="s">
        <v>2497</v>
      </c>
      <c r="F1057" s="14">
        <f>VLOOKUP(A1057,Μητρώο!$A$2:$C$1187,3)</f>
        <v>10</v>
      </c>
      <c r="G1057" s="26">
        <v>32.4</v>
      </c>
      <c r="H1057" s="26">
        <v>2.17</v>
      </c>
      <c r="I1057" s="23">
        <v>30.23</v>
      </c>
      <c r="J1057" s="14"/>
      <c r="K1057" s="14" t="s">
        <v>2369</v>
      </c>
      <c r="L1057" s="14" t="s">
        <v>11</v>
      </c>
    </row>
    <row r="1058" spans="1:12" ht="13.2" x14ac:dyDescent="0.25">
      <c r="A1058" s="7" t="s">
        <v>688</v>
      </c>
      <c r="B1058" s="14" t="s">
        <v>1814</v>
      </c>
      <c r="C1058" s="22">
        <f>VLOOKUP(A1058,Μητρώο!$A$2:$E$1187,5,FALSE)</f>
        <v>45751</v>
      </c>
      <c r="D1058" s="14">
        <f>VLOOKUP(A1058,Ποσότητα!$A$2:$J$1184,6,FALSE)</f>
        <v>24</v>
      </c>
      <c r="E1058" s="5" t="s">
        <v>2497</v>
      </c>
      <c r="F1058" s="14">
        <f>VLOOKUP(A1058,Μητρώο!$A$2:$C$1187,3)</f>
        <v>10</v>
      </c>
      <c r="G1058" s="26">
        <v>42.48</v>
      </c>
      <c r="H1058" s="26">
        <v>2.85</v>
      </c>
      <c r="I1058" s="23">
        <v>39.630000000000003</v>
      </c>
      <c r="J1058" s="14"/>
      <c r="K1058" s="14" t="s">
        <v>2369</v>
      </c>
      <c r="L1058" s="14" t="s">
        <v>11</v>
      </c>
    </row>
    <row r="1059" spans="1:12" ht="13.2" x14ac:dyDescent="0.25">
      <c r="A1059" s="7" t="s">
        <v>689</v>
      </c>
      <c r="B1059" s="14" t="s">
        <v>1815</v>
      </c>
      <c r="C1059" s="22">
        <f>VLOOKUP(A1059,Μητρώο!$A$2:$E$1187,5,FALSE)</f>
        <v>45751</v>
      </c>
      <c r="D1059" s="14">
        <f>VLOOKUP(A1059,Ποσότητα!$A$2:$J$1184,6,FALSE)</f>
        <v>48</v>
      </c>
      <c r="E1059" s="5" t="s">
        <v>2497</v>
      </c>
      <c r="F1059" s="14">
        <f>VLOOKUP(A1059,Μητρώο!$A$2:$C$1187,3)</f>
        <v>10</v>
      </c>
      <c r="G1059" s="26">
        <v>60.96</v>
      </c>
      <c r="H1059" s="26">
        <v>4.09</v>
      </c>
      <c r="I1059" s="23">
        <v>56.87</v>
      </c>
      <c r="J1059" s="14"/>
      <c r="K1059" s="14" t="s">
        <v>2369</v>
      </c>
      <c r="L1059" s="14" t="s">
        <v>11</v>
      </c>
    </row>
    <row r="1060" spans="1:12" ht="13.2" x14ac:dyDescent="0.25">
      <c r="A1060" s="7" t="s">
        <v>690</v>
      </c>
      <c r="B1060" s="14" t="s">
        <v>1816</v>
      </c>
      <c r="C1060" s="22">
        <f>VLOOKUP(A1060,Μητρώο!$A$2:$E$1187,5,FALSE)</f>
        <v>45751</v>
      </c>
      <c r="D1060" s="14">
        <f>VLOOKUP(A1060,Ποσότητα!$A$2:$J$1184,6,FALSE)</f>
        <v>6</v>
      </c>
      <c r="E1060" s="5" t="s">
        <v>2497</v>
      </c>
      <c r="F1060" s="14">
        <f>VLOOKUP(A1060,Μητρώο!$A$2:$C$1187,3)</f>
        <v>10</v>
      </c>
      <c r="G1060" s="26">
        <v>26.76</v>
      </c>
      <c r="H1060" s="26">
        <v>1.8</v>
      </c>
      <c r="I1060" s="23">
        <v>24.96</v>
      </c>
      <c r="J1060" s="14"/>
      <c r="K1060" s="14" t="s">
        <v>2369</v>
      </c>
      <c r="L1060" s="14" t="s">
        <v>11</v>
      </c>
    </row>
    <row r="1061" spans="1:12" ht="13.2" x14ac:dyDescent="0.25">
      <c r="A1061" s="7" t="s">
        <v>691</v>
      </c>
      <c r="B1061" s="14" t="s">
        <v>1817</v>
      </c>
      <c r="C1061" s="22">
        <f>VLOOKUP(A1061,Μητρώο!$A$2:$E$1187,5,FALSE)</f>
        <v>45751</v>
      </c>
      <c r="D1061" s="14">
        <f>VLOOKUP(A1061,Ποσότητα!$A$2:$J$1184,6,FALSE)</f>
        <v>6</v>
      </c>
      <c r="E1061" s="5" t="s">
        <v>2497</v>
      </c>
      <c r="F1061" s="14">
        <f>VLOOKUP(A1061,Μητρώο!$A$2:$C$1187,3)</f>
        <v>10</v>
      </c>
      <c r="G1061" s="26">
        <v>30.54</v>
      </c>
      <c r="H1061" s="26">
        <v>2.0499999999999998</v>
      </c>
      <c r="I1061" s="23">
        <v>28.49</v>
      </c>
      <c r="J1061" s="14"/>
      <c r="K1061" s="14" t="s">
        <v>2369</v>
      </c>
      <c r="L1061" s="14" t="s">
        <v>11</v>
      </c>
    </row>
    <row r="1062" spans="1:12" ht="13.2" x14ac:dyDescent="0.25">
      <c r="A1062" s="7" t="s">
        <v>692</v>
      </c>
      <c r="B1062" s="14" t="s">
        <v>1818</v>
      </c>
      <c r="C1062" s="22">
        <f>VLOOKUP(A1062,Μητρώο!$A$2:$E$1187,5,FALSE)</f>
        <v>45751</v>
      </c>
      <c r="D1062" s="14">
        <f>VLOOKUP(A1062,Ποσότητα!$A$2:$J$1184,6,FALSE)</f>
        <v>4</v>
      </c>
      <c r="E1062" s="5" t="s">
        <v>2497</v>
      </c>
      <c r="F1062" s="14">
        <f>VLOOKUP(A1062,Μητρώο!$A$2:$C$1187,3)</f>
        <v>10</v>
      </c>
      <c r="G1062" s="26">
        <v>12.76</v>
      </c>
      <c r="H1062" s="26">
        <v>0.86</v>
      </c>
      <c r="I1062" s="23">
        <v>11.9</v>
      </c>
      <c r="J1062" s="14"/>
      <c r="K1062" s="14" t="s">
        <v>2369</v>
      </c>
      <c r="L1062" s="14" t="s">
        <v>11</v>
      </c>
    </row>
    <row r="1063" spans="1:12" ht="13.2" x14ac:dyDescent="0.25">
      <c r="A1063" s="7" t="s">
        <v>693</v>
      </c>
      <c r="B1063" s="14" t="s">
        <v>1819</v>
      </c>
      <c r="C1063" s="22">
        <f>VLOOKUP(A1063,Μητρώο!$A$2:$E$1187,5,FALSE)</f>
        <v>45751</v>
      </c>
      <c r="D1063" s="14">
        <f>VLOOKUP(A1063,Ποσότητα!$A$2:$J$1184,6,FALSE)</f>
        <v>48</v>
      </c>
      <c r="E1063" s="5" t="s">
        <v>2497</v>
      </c>
      <c r="F1063" s="14">
        <f>VLOOKUP(A1063,Μητρώο!$A$2:$C$1187,3)</f>
        <v>10</v>
      </c>
      <c r="G1063" s="26">
        <v>51.36</v>
      </c>
      <c r="H1063" s="26">
        <v>3.45</v>
      </c>
      <c r="I1063" s="23">
        <v>47.91</v>
      </c>
      <c r="J1063" s="14"/>
      <c r="K1063" s="14" t="s">
        <v>2369</v>
      </c>
      <c r="L1063" s="14" t="s">
        <v>11</v>
      </c>
    </row>
    <row r="1064" spans="1:12" ht="13.2" x14ac:dyDescent="0.25">
      <c r="A1064" s="7" t="s">
        <v>694</v>
      </c>
      <c r="B1064" s="14" t="s">
        <v>1820</v>
      </c>
      <c r="C1064" s="22">
        <f>VLOOKUP(A1064,Μητρώο!$A$2:$E$1187,5,FALSE)</f>
        <v>45751</v>
      </c>
      <c r="D1064" s="14">
        <f>VLOOKUP(A1064,Ποσότητα!$A$2:$J$1184,6,FALSE)</f>
        <v>48</v>
      </c>
      <c r="E1064" s="5" t="s">
        <v>2497</v>
      </c>
      <c r="F1064" s="14">
        <f>VLOOKUP(A1064,Μητρώο!$A$2:$C$1187,3)</f>
        <v>10</v>
      </c>
      <c r="G1064" s="26">
        <v>51.36</v>
      </c>
      <c r="H1064" s="26">
        <v>3.45</v>
      </c>
      <c r="I1064" s="23">
        <v>47.91</v>
      </c>
      <c r="J1064" s="14"/>
      <c r="K1064" s="14" t="s">
        <v>2369</v>
      </c>
      <c r="L1064" s="14" t="s">
        <v>11</v>
      </c>
    </row>
    <row r="1065" spans="1:12" ht="13.2" x14ac:dyDescent="0.25">
      <c r="A1065" s="7" t="s">
        <v>695</v>
      </c>
      <c r="B1065" s="14" t="s">
        <v>1821</v>
      </c>
      <c r="C1065" s="22">
        <f>VLOOKUP(A1065,Μητρώο!$A$2:$E$1187,5,FALSE)</f>
        <v>45751</v>
      </c>
      <c r="D1065" s="14">
        <f>VLOOKUP(A1065,Ποσότητα!$A$2:$J$1184,6,FALSE)</f>
        <v>96</v>
      </c>
      <c r="E1065" s="5" t="s">
        <v>2497</v>
      </c>
      <c r="F1065" s="14">
        <f>VLOOKUP(A1065,Μητρώο!$A$2:$C$1187,3)</f>
        <v>10</v>
      </c>
      <c r="G1065" s="26">
        <v>75.84</v>
      </c>
      <c r="H1065" s="26">
        <v>5.09</v>
      </c>
      <c r="I1065" s="23">
        <v>70.75</v>
      </c>
      <c r="J1065" s="14"/>
      <c r="K1065" s="14" t="s">
        <v>2369</v>
      </c>
      <c r="L1065" s="14" t="s">
        <v>11</v>
      </c>
    </row>
    <row r="1066" spans="1:12" ht="13.2" x14ac:dyDescent="0.25">
      <c r="A1066" s="7" t="s">
        <v>696</v>
      </c>
      <c r="B1066" s="14" t="s">
        <v>1822</v>
      </c>
      <c r="C1066" s="22">
        <f>VLOOKUP(A1066,Μητρώο!$A$2:$E$1187,5,FALSE)</f>
        <v>45751</v>
      </c>
      <c r="D1066" s="14">
        <f>VLOOKUP(A1066,Ποσότητα!$A$2:$J$1184,6,FALSE)</f>
        <v>96</v>
      </c>
      <c r="E1066" s="5" t="s">
        <v>2497</v>
      </c>
      <c r="F1066" s="14">
        <f>VLOOKUP(A1066,Μητρώο!$A$2:$C$1187,3)</f>
        <v>10</v>
      </c>
      <c r="G1066" s="26">
        <v>79.680000000000007</v>
      </c>
      <c r="H1066" s="26">
        <v>5.35</v>
      </c>
      <c r="I1066" s="23">
        <v>74.33</v>
      </c>
      <c r="J1066" s="14"/>
      <c r="K1066" s="14" t="s">
        <v>2369</v>
      </c>
      <c r="L1066" s="14" t="s">
        <v>11</v>
      </c>
    </row>
    <row r="1067" spans="1:12" ht="13.2" x14ac:dyDescent="0.25">
      <c r="A1067" s="7" t="s">
        <v>697</v>
      </c>
      <c r="B1067" s="14" t="s">
        <v>1823</v>
      </c>
      <c r="C1067" s="22">
        <f>VLOOKUP(A1067,Μητρώο!$A$2:$E$1187,5,FALSE)</f>
        <v>45751</v>
      </c>
      <c r="D1067" s="14">
        <f>VLOOKUP(A1067,Ποσότητα!$A$2:$J$1184,6,FALSE)</f>
        <v>96</v>
      </c>
      <c r="E1067" s="5" t="s">
        <v>2497</v>
      </c>
      <c r="F1067" s="14">
        <f>VLOOKUP(A1067,Μητρώο!$A$2:$C$1187,3)</f>
        <v>10</v>
      </c>
      <c r="G1067" s="26">
        <v>72.959999999999994</v>
      </c>
      <c r="H1067" s="26">
        <v>4.9000000000000004</v>
      </c>
      <c r="I1067" s="23">
        <v>68.06</v>
      </c>
      <c r="J1067" s="14"/>
      <c r="K1067" s="14" t="s">
        <v>2369</v>
      </c>
      <c r="L1067" s="14" t="s">
        <v>11</v>
      </c>
    </row>
    <row r="1068" spans="1:12" ht="13.2" x14ac:dyDescent="0.25">
      <c r="A1068" s="7" t="s">
        <v>698</v>
      </c>
      <c r="B1068" s="14" t="s">
        <v>1824</v>
      </c>
      <c r="C1068" s="22">
        <f>VLOOKUP(A1068,Μητρώο!$A$2:$E$1187,5,FALSE)</f>
        <v>45751</v>
      </c>
      <c r="D1068" s="14">
        <f>VLOOKUP(A1068,Ποσότητα!$A$2:$J$1184,6,FALSE)</f>
        <v>96</v>
      </c>
      <c r="E1068" s="5" t="s">
        <v>2497</v>
      </c>
      <c r="F1068" s="14">
        <f>VLOOKUP(A1068,Μητρώο!$A$2:$C$1187,3)</f>
        <v>10</v>
      </c>
      <c r="G1068" s="26">
        <v>69.12</v>
      </c>
      <c r="H1068" s="26">
        <v>4.6399999999999997</v>
      </c>
      <c r="I1068" s="23">
        <v>64.48</v>
      </c>
      <c r="J1068" s="14"/>
      <c r="K1068" s="14" t="s">
        <v>2369</v>
      </c>
      <c r="L1068" s="14" t="s">
        <v>11</v>
      </c>
    </row>
    <row r="1069" spans="1:12" ht="13.2" x14ac:dyDescent="0.25">
      <c r="A1069" s="7" t="s">
        <v>699</v>
      </c>
      <c r="B1069" s="14" t="s">
        <v>1825</v>
      </c>
      <c r="C1069" s="22">
        <f>VLOOKUP(A1069,Μητρώο!$A$2:$E$1187,5,FALSE)</f>
        <v>45751</v>
      </c>
      <c r="D1069" s="14">
        <f>VLOOKUP(A1069,Ποσότητα!$A$2:$J$1184,6,FALSE)</f>
        <v>60</v>
      </c>
      <c r="E1069" s="5" t="s">
        <v>2497</v>
      </c>
      <c r="F1069" s="14">
        <f>VLOOKUP(A1069,Μητρώο!$A$2:$C$1187,3)</f>
        <v>10</v>
      </c>
      <c r="G1069" s="26">
        <v>27.6</v>
      </c>
      <c r="H1069" s="26">
        <v>1.85</v>
      </c>
      <c r="I1069" s="23">
        <v>25.75</v>
      </c>
      <c r="J1069" s="14"/>
      <c r="K1069" s="14" t="s">
        <v>2369</v>
      </c>
      <c r="L1069" s="14" t="s">
        <v>11</v>
      </c>
    </row>
    <row r="1070" spans="1:12" ht="13.2" x14ac:dyDescent="0.25">
      <c r="A1070" s="7" t="s">
        <v>700</v>
      </c>
      <c r="B1070" s="14" t="s">
        <v>1454</v>
      </c>
      <c r="C1070" s="22">
        <f>VLOOKUP(A1070,Μητρώο!$A$2:$E$1187,5,FALSE)</f>
        <v>45751</v>
      </c>
      <c r="D1070" s="14">
        <f>VLOOKUP(A1070,Ποσότητα!$A$2:$J$1184,6,FALSE)</f>
        <v>120</v>
      </c>
      <c r="E1070" s="5" t="s">
        <v>2497</v>
      </c>
      <c r="F1070" s="14">
        <f>VLOOKUP(A1070,Μητρώο!$A$2:$C$1187,3)</f>
        <v>10</v>
      </c>
      <c r="G1070" s="26">
        <v>57.6</v>
      </c>
      <c r="H1070" s="26">
        <v>3.87</v>
      </c>
      <c r="I1070" s="23">
        <v>53.73</v>
      </c>
      <c r="J1070" s="14"/>
      <c r="K1070" s="14" t="s">
        <v>2369</v>
      </c>
      <c r="L1070" s="14" t="s">
        <v>11</v>
      </c>
    </row>
    <row r="1071" spans="1:12" ht="13.2" x14ac:dyDescent="0.25">
      <c r="A1071" s="7" t="s">
        <v>701</v>
      </c>
      <c r="B1071" s="14" t="s">
        <v>1826</v>
      </c>
      <c r="C1071" s="22">
        <f>VLOOKUP(A1071,Μητρώο!$A$2:$E$1187,5,FALSE)</f>
        <v>45751</v>
      </c>
      <c r="D1071" s="14">
        <f>VLOOKUP(A1071,Ποσότητα!$A$2:$J$1184,6,FALSE)</f>
        <v>24</v>
      </c>
      <c r="E1071" s="5" t="s">
        <v>2497</v>
      </c>
      <c r="F1071" s="14">
        <f>VLOOKUP(A1071,Μητρώο!$A$2:$C$1187,3)</f>
        <v>10</v>
      </c>
      <c r="G1071" s="26">
        <v>23.52</v>
      </c>
      <c r="H1071" s="26">
        <v>1.58</v>
      </c>
      <c r="I1071" s="23">
        <v>21.94</v>
      </c>
      <c r="J1071" s="14"/>
      <c r="K1071" s="14" t="s">
        <v>2369</v>
      </c>
      <c r="L1071" s="14" t="s">
        <v>11</v>
      </c>
    </row>
    <row r="1072" spans="1:12" ht="13.2" x14ac:dyDescent="0.25">
      <c r="A1072" s="7" t="s">
        <v>702</v>
      </c>
      <c r="B1072" s="14" t="s">
        <v>1827</v>
      </c>
      <c r="C1072" s="22">
        <f>VLOOKUP(A1072,Μητρώο!$A$2:$E$1187,5,FALSE)</f>
        <v>45751</v>
      </c>
      <c r="D1072" s="14">
        <f>VLOOKUP(A1072,Ποσότητα!$A$2:$J$1184,6,FALSE)</f>
        <v>12</v>
      </c>
      <c r="E1072" s="5" t="s">
        <v>2497</v>
      </c>
      <c r="F1072" s="14">
        <f>VLOOKUP(A1072,Μητρώο!$A$2:$C$1187,3)</f>
        <v>10</v>
      </c>
      <c r="G1072" s="26">
        <v>10.44</v>
      </c>
      <c r="H1072" s="26">
        <v>0.7</v>
      </c>
      <c r="I1072" s="23">
        <v>9.74</v>
      </c>
      <c r="J1072" s="14"/>
      <c r="K1072" s="14" t="s">
        <v>2369</v>
      </c>
      <c r="L1072" s="14" t="s">
        <v>11</v>
      </c>
    </row>
    <row r="1073" spans="1:12" ht="13.2" x14ac:dyDescent="0.25">
      <c r="A1073" s="7" t="s">
        <v>703</v>
      </c>
      <c r="B1073" s="14" t="s">
        <v>1828</v>
      </c>
      <c r="C1073" s="22">
        <f>VLOOKUP(A1073,Μητρώο!$A$2:$E$1187,5,FALSE)</f>
        <v>45751</v>
      </c>
      <c r="D1073" s="14">
        <f>VLOOKUP(A1073,Ποσότητα!$A$2:$J$1184,6,FALSE)</f>
        <v>48</v>
      </c>
      <c r="E1073" s="5" t="s">
        <v>2497</v>
      </c>
      <c r="F1073" s="14">
        <f>VLOOKUP(A1073,Μητρώο!$A$2:$C$1187,3)</f>
        <v>10</v>
      </c>
      <c r="G1073" s="26">
        <v>74.400000000000006</v>
      </c>
      <c r="H1073" s="26">
        <v>4.99</v>
      </c>
      <c r="I1073" s="23">
        <v>69.41</v>
      </c>
      <c r="J1073" s="14"/>
      <c r="K1073" s="14" t="s">
        <v>2369</v>
      </c>
      <c r="L1073" s="14" t="s">
        <v>11</v>
      </c>
    </row>
    <row r="1074" spans="1:12" ht="13.2" x14ac:dyDescent="0.25">
      <c r="A1074" s="7" t="s">
        <v>704</v>
      </c>
      <c r="B1074" s="14" t="s">
        <v>1829</v>
      </c>
      <c r="C1074" s="22">
        <f>VLOOKUP(A1074,Μητρώο!$A$2:$E$1187,5,FALSE)</f>
        <v>45751</v>
      </c>
      <c r="D1074" s="14">
        <f>VLOOKUP(A1074,Ποσότητα!$A$2:$J$1184,6,FALSE)</f>
        <v>60</v>
      </c>
      <c r="E1074" s="5" t="s">
        <v>2497</v>
      </c>
      <c r="F1074" s="14">
        <f>VLOOKUP(A1074,Μητρώο!$A$2:$C$1187,3)</f>
        <v>10</v>
      </c>
      <c r="G1074" s="26">
        <v>115.8</v>
      </c>
      <c r="H1074" s="26">
        <v>7.77</v>
      </c>
      <c r="I1074" s="23">
        <v>108.03</v>
      </c>
      <c r="J1074" s="14"/>
      <c r="K1074" s="14" t="s">
        <v>2369</v>
      </c>
      <c r="L1074" s="14" t="s">
        <v>11</v>
      </c>
    </row>
    <row r="1075" spans="1:12" ht="13.2" x14ac:dyDescent="0.25">
      <c r="A1075" s="7" t="s">
        <v>705</v>
      </c>
      <c r="B1075" s="14" t="s">
        <v>1830</v>
      </c>
      <c r="C1075" s="22">
        <f>VLOOKUP(A1075,Μητρώο!$A$2:$E$1187,5,FALSE)</f>
        <v>45751</v>
      </c>
      <c r="D1075" s="14">
        <f>VLOOKUP(A1075,Ποσότητα!$A$2:$J$1184,6,FALSE)</f>
        <v>24</v>
      </c>
      <c r="E1075" s="5" t="s">
        <v>2497</v>
      </c>
      <c r="F1075" s="14">
        <f>VLOOKUP(A1075,Μητρώο!$A$2:$C$1187,3)</f>
        <v>10</v>
      </c>
      <c r="G1075" s="26">
        <v>14.16</v>
      </c>
      <c r="H1075" s="26">
        <v>0.95</v>
      </c>
      <c r="I1075" s="23">
        <v>13.21</v>
      </c>
      <c r="J1075" s="14"/>
      <c r="K1075" s="14" t="s">
        <v>2369</v>
      </c>
      <c r="L1075" s="14" t="s">
        <v>11</v>
      </c>
    </row>
    <row r="1076" spans="1:12" ht="13.2" x14ac:dyDescent="0.25">
      <c r="A1076" s="7" t="s">
        <v>706</v>
      </c>
      <c r="B1076" s="14" t="s">
        <v>1831</v>
      </c>
      <c r="C1076" s="22">
        <f>VLOOKUP(A1076,Μητρώο!$A$2:$E$1187,5,FALSE)</f>
        <v>45751</v>
      </c>
      <c r="D1076" s="14">
        <f>VLOOKUP(A1076,Ποσότητα!$A$2:$J$1184,6,FALSE)</f>
        <v>12</v>
      </c>
      <c r="E1076" s="5" t="s">
        <v>2497</v>
      </c>
      <c r="F1076" s="14">
        <f>VLOOKUP(A1076,Μητρώο!$A$2:$C$1187,3)</f>
        <v>10</v>
      </c>
      <c r="G1076" s="26">
        <v>2.76</v>
      </c>
      <c r="H1076" s="26">
        <v>0.19</v>
      </c>
      <c r="I1076" s="23">
        <v>2.57</v>
      </c>
      <c r="J1076" s="14"/>
      <c r="K1076" s="14" t="s">
        <v>2369</v>
      </c>
      <c r="L1076" s="14" t="s">
        <v>11</v>
      </c>
    </row>
    <row r="1077" spans="1:12" ht="13.2" x14ac:dyDescent="0.25">
      <c r="A1077" s="7" t="s">
        <v>707</v>
      </c>
      <c r="B1077" s="14" t="s">
        <v>1832</v>
      </c>
      <c r="C1077" s="22">
        <f>VLOOKUP(A1077,Μητρώο!$A$2:$E$1187,5,FALSE)</f>
        <v>45751</v>
      </c>
      <c r="D1077" s="14">
        <f>VLOOKUP(A1077,Ποσότητα!$A$2:$J$1184,6,FALSE)</f>
        <v>24</v>
      </c>
      <c r="E1077" s="5" t="s">
        <v>2497</v>
      </c>
      <c r="F1077" s="14">
        <f>VLOOKUP(A1077,Μητρώο!$A$2:$C$1187,3)</f>
        <v>10</v>
      </c>
      <c r="G1077" s="26">
        <v>20.16</v>
      </c>
      <c r="H1077" s="26">
        <v>1.35</v>
      </c>
      <c r="I1077" s="23">
        <v>18.809999999999999</v>
      </c>
      <c r="J1077" s="14"/>
      <c r="K1077" s="14" t="s">
        <v>2369</v>
      </c>
      <c r="L1077" s="14" t="s">
        <v>11</v>
      </c>
    </row>
    <row r="1078" spans="1:12" ht="13.2" x14ac:dyDescent="0.25">
      <c r="A1078" s="7" t="s">
        <v>708</v>
      </c>
      <c r="B1078" s="14" t="s">
        <v>1833</v>
      </c>
      <c r="C1078" s="22">
        <f>VLOOKUP(A1078,Μητρώο!$A$2:$E$1187,5,FALSE)</f>
        <v>45751</v>
      </c>
      <c r="D1078" s="14">
        <f>VLOOKUP(A1078,Ποσότητα!$A$2:$J$1184,6,FALSE)</f>
        <v>60</v>
      </c>
      <c r="E1078" s="5" t="s">
        <v>2497</v>
      </c>
      <c r="F1078" s="14">
        <f>VLOOKUP(A1078,Μητρώο!$A$2:$C$1187,3)</f>
        <v>10</v>
      </c>
      <c r="G1078" s="26">
        <v>40.799999999999997</v>
      </c>
      <c r="H1078" s="26">
        <v>2.74</v>
      </c>
      <c r="I1078" s="23">
        <v>38.06</v>
      </c>
      <c r="J1078" s="14"/>
      <c r="K1078" s="14" t="s">
        <v>2369</v>
      </c>
      <c r="L1078" s="14" t="s">
        <v>11</v>
      </c>
    </row>
    <row r="1079" spans="1:12" ht="13.2" x14ac:dyDescent="0.25">
      <c r="A1079" s="7" t="s">
        <v>709</v>
      </c>
      <c r="B1079" s="14" t="s">
        <v>1834</v>
      </c>
      <c r="C1079" s="22">
        <f>VLOOKUP(A1079,Μητρώο!$A$2:$E$1187,5,FALSE)</f>
        <v>45751</v>
      </c>
      <c r="D1079" s="14">
        <f>VLOOKUP(A1079,Ποσότητα!$A$2:$J$1184,6,FALSE)</f>
        <v>120</v>
      </c>
      <c r="E1079" s="5" t="s">
        <v>2497</v>
      </c>
      <c r="F1079" s="14">
        <f>VLOOKUP(A1079,Μητρώο!$A$2:$C$1187,3)</f>
        <v>10</v>
      </c>
      <c r="G1079" s="26">
        <v>27.6</v>
      </c>
      <c r="H1079" s="26">
        <v>1.85</v>
      </c>
      <c r="I1079" s="23">
        <v>25.75</v>
      </c>
      <c r="J1079" s="14"/>
      <c r="K1079" s="14" t="s">
        <v>2369</v>
      </c>
      <c r="L1079" s="14" t="s">
        <v>11</v>
      </c>
    </row>
    <row r="1080" spans="1:12" ht="13.2" x14ac:dyDescent="0.25">
      <c r="A1080" s="7" t="s">
        <v>710</v>
      </c>
      <c r="B1080" s="14" t="s">
        <v>1835</v>
      </c>
      <c r="C1080" s="22">
        <f>VLOOKUP(A1080,Μητρώο!$A$2:$E$1187,5,FALSE)</f>
        <v>45751</v>
      </c>
      <c r="D1080" s="14">
        <f>VLOOKUP(A1080,Ποσότητα!$A$2:$J$1184,6,FALSE)</f>
        <v>480</v>
      </c>
      <c r="E1080" s="5" t="s">
        <v>2497</v>
      </c>
      <c r="F1080" s="14">
        <f>VLOOKUP(A1080,Μητρώο!$A$2:$C$1187,3)</f>
        <v>10</v>
      </c>
      <c r="G1080" s="26">
        <v>124.8</v>
      </c>
      <c r="H1080" s="26">
        <v>8.3800000000000008</v>
      </c>
      <c r="I1080" s="23">
        <v>116.42</v>
      </c>
      <c r="J1080" s="14"/>
      <c r="K1080" s="14" t="s">
        <v>2369</v>
      </c>
      <c r="L1080" s="14" t="s">
        <v>11</v>
      </c>
    </row>
    <row r="1081" spans="1:12" ht="13.2" x14ac:dyDescent="0.25">
      <c r="A1081" s="7" t="s">
        <v>711</v>
      </c>
      <c r="B1081" s="14" t="s">
        <v>1836</v>
      </c>
      <c r="C1081" s="22">
        <f>VLOOKUP(A1081,Μητρώο!$A$2:$E$1187,5,FALSE)</f>
        <v>45751</v>
      </c>
      <c r="D1081" s="14">
        <f>VLOOKUP(A1081,Ποσότητα!$A$2:$J$1184,6,FALSE)</f>
        <v>300</v>
      </c>
      <c r="E1081" s="5" t="s">
        <v>2497</v>
      </c>
      <c r="F1081" s="14">
        <f>VLOOKUP(A1081,Μητρώο!$A$2:$C$1187,3)</f>
        <v>10</v>
      </c>
      <c r="G1081" s="26">
        <v>180</v>
      </c>
      <c r="H1081" s="26">
        <v>12.08</v>
      </c>
      <c r="I1081" s="23">
        <v>167.92</v>
      </c>
      <c r="J1081" s="14"/>
      <c r="K1081" s="14" t="s">
        <v>2369</v>
      </c>
      <c r="L1081" s="14" t="s">
        <v>11</v>
      </c>
    </row>
    <row r="1082" spans="1:12" ht="13.2" x14ac:dyDescent="0.25">
      <c r="A1082" s="7" t="s">
        <v>712</v>
      </c>
      <c r="B1082" s="14" t="s">
        <v>1469</v>
      </c>
      <c r="C1082" s="22">
        <f>VLOOKUP(A1082,Μητρώο!$A$2:$E$1187,5,FALSE)</f>
        <v>45751</v>
      </c>
      <c r="D1082" s="14">
        <f>VLOOKUP(A1082,Ποσότητα!$A$2:$J$1184,6,FALSE)</f>
        <v>300</v>
      </c>
      <c r="E1082" s="5" t="s">
        <v>2497</v>
      </c>
      <c r="F1082" s="14">
        <f>VLOOKUP(A1082,Μητρώο!$A$2:$C$1187,3)</f>
        <v>10</v>
      </c>
      <c r="G1082" s="26">
        <v>339</v>
      </c>
      <c r="H1082" s="26">
        <v>22.75</v>
      </c>
      <c r="I1082" s="23">
        <v>316.25</v>
      </c>
      <c r="J1082" s="14"/>
      <c r="K1082" s="14" t="s">
        <v>2369</v>
      </c>
      <c r="L1082" s="14" t="s">
        <v>11</v>
      </c>
    </row>
    <row r="1083" spans="1:12" ht="13.2" x14ac:dyDescent="0.25">
      <c r="A1083" s="7" t="s">
        <v>713</v>
      </c>
      <c r="B1083" s="14" t="s">
        <v>1837</v>
      </c>
      <c r="C1083" s="22">
        <f>VLOOKUP(A1083,Μητρώο!$A$2:$E$1187,5,FALSE)</f>
        <v>45751</v>
      </c>
      <c r="D1083" s="14">
        <f>VLOOKUP(A1083,Ποσότητα!$A$2:$J$1184,6,FALSE)</f>
        <v>300</v>
      </c>
      <c r="E1083" s="5" t="s">
        <v>2497</v>
      </c>
      <c r="F1083" s="14">
        <f>VLOOKUP(A1083,Μητρώο!$A$2:$C$1187,3)</f>
        <v>10</v>
      </c>
      <c r="G1083" s="26">
        <v>180</v>
      </c>
      <c r="H1083" s="26">
        <v>12.08</v>
      </c>
      <c r="I1083" s="23">
        <v>167.92</v>
      </c>
      <c r="J1083" s="14"/>
      <c r="K1083" s="14" t="s">
        <v>2369</v>
      </c>
      <c r="L1083" s="14" t="s">
        <v>11</v>
      </c>
    </row>
    <row r="1084" spans="1:12" ht="13.2" x14ac:dyDescent="0.25">
      <c r="A1084" s="7" t="s">
        <v>714</v>
      </c>
      <c r="B1084" s="14" t="s">
        <v>1838</v>
      </c>
      <c r="C1084" s="22">
        <f>VLOOKUP(A1084,Μητρώο!$A$2:$E$1187,5,FALSE)</f>
        <v>45751</v>
      </c>
      <c r="D1084" s="14">
        <f>VLOOKUP(A1084,Ποσότητα!$A$2:$J$1184,6,FALSE)</f>
        <v>204</v>
      </c>
      <c r="E1084" s="5" t="s">
        <v>2497</v>
      </c>
      <c r="F1084" s="14">
        <f>VLOOKUP(A1084,Μητρώο!$A$2:$C$1187,3)</f>
        <v>10</v>
      </c>
      <c r="G1084" s="26">
        <v>91.8</v>
      </c>
      <c r="H1084" s="26">
        <v>6.16</v>
      </c>
      <c r="I1084" s="23">
        <v>85.64</v>
      </c>
      <c r="J1084" s="14"/>
      <c r="K1084" s="14" t="s">
        <v>2369</v>
      </c>
      <c r="L1084" s="14" t="s">
        <v>11</v>
      </c>
    </row>
    <row r="1085" spans="1:12" ht="13.2" x14ac:dyDescent="0.25">
      <c r="A1085" s="7" t="s">
        <v>715</v>
      </c>
      <c r="B1085" s="14" t="s">
        <v>1839</v>
      </c>
      <c r="C1085" s="22">
        <f>VLOOKUP(A1085,Μητρώο!$A$2:$E$1187,5,FALSE)</f>
        <v>45751</v>
      </c>
      <c r="D1085" s="14">
        <f>VLOOKUP(A1085,Ποσότητα!$A$2:$J$1184,6,FALSE)</f>
        <v>204</v>
      </c>
      <c r="E1085" s="5" t="s">
        <v>2497</v>
      </c>
      <c r="F1085" s="14">
        <f>VLOOKUP(A1085,Μητρώο!$A$2:$C$1187,3)</f>
        <v>10</v>
      </c>
      <c r="G1085" s="26">
        <v>79.56</v>
      </c>
      <c r="H1085" s="26">
        <v>5.34</v>
      </c>
      <c r="I1085" s="23">
        <v>74.22</v>
      </c>
      <c r="J1085" s="14"/>
      <c r="K1085" s="14" t="s">
        <v>2369</v>
      </c>
      <c r="L1085" s="14" t="s">
        <v>11</v>
      </c>
    </row>
    <row r="1086" spans="1:12" ht="13.2" x14ac:dyDescent="0.25">
      <c r="A1086" s="7" t="s">
        <v>716</v>
      </c>
      <c r="B1086" s="14" t="s">
        <v>1840</v>
      </c>
      <c r="C1086" s="22">
        <f>VLOOKUP(A1086,Μητρώο!$A$2:$E$1187,5,FALSE)</f>
        <v>45751</v>
      </c>
      <c r="D1086" s="14">
        <f>VLOOKUP(A1086,Ποσότητα!$A$2:$J$1184,6,FALSE)</f>
        <v>204</v>
      </c>
      <c r="E1086" s="5" t="s">
        <v>2497</v>
      </c>
      <c r="F1086" s="14">
        <f>VLOOKUP(A1086,Μητρώο!$A$2:$C$1187,3)</f>
        <v>10</v>
      </c>
      <c r="G1086" s="26">
        <v>171.36</v>
      </c>
      <c r="H1086" s="26">
        <v>11.5</v>
      </c>
      <c r="I1086" s="23">
        <v>159.86000000000001</v>
      </c>
      <c r="J1086" s="14"/>
      <c r="K1086" s="14" t="s">
        <v>2369</v>
      </c>
      <c r="L1086" s="14" t="s">
        <v>11</v>
      </c>
    </row>
    <row r="1087" spans="1:12" ht="13.2" x14ac:dyDescent="0.25">
      <c r="A1087" s="7" t="s">
        <v>717</v>
      </c>
      <c r="B1087" s="14" t="s">
        <v>1841</v>
      </c>
      <c r="C1087" s="22">
        <f>VLOOKUP(A1087,Μητρώο!$A$2:$E$1187,5,FALSE)</f>
        <v>45751</v>
      </c>
      <c r="D1087" s="14">
        <f>VLOOKUP(A1087,Ποσότητα!$A$2:$J$1184,6,FALSE)</f>
        <v>6</v>
      </c>
      <c r="E1087" s="5" t="s">
        <v>2497</v>
      </c>
      <c r="F1087" s="14">
        <f>VLOOKUP(A1087,Μητρώο!$A$2:$C$1187,3)</f>
        <v>10</v>
      </c>
      <c r="G1087" s="26">
        <v>17.52</v>
      </c>
      <c r="H1087" s="26">
        <v>1.18</v>
      </c>
      <c r="I1087" s="23">
        <v>16.34</v>
      </c>
      <c r="J1087" s="14"/>
      <c r="K1087" s="14" t="s">
        <v>2369</v>
      </c>
      <c r="L1087" s="14" t="s">
        <v>11</v>
      </c>
    </row>
    <row r="1088" spans="1:12" ht="13.2" x14ac:dyDescent="0.25">
      <c r="A1088" s="7" t="s">
        <v>718</v>
      </c>
      <c r="B1088" s="14" t="s">
        <v>1842</v>
      </c>
      <c r="C1088" s="22">
        <f>VLOOKUP(A1088,Μητρώο!$A$2:$E$1187,5,FALSE)</f>
        <v>45751</v>
      </c>
      <c r="D1088" s="14">
        <f>VLOOKUP(A1088,Ποσότητα!$A$2:$J$1184,6,FALSE)</f>
        <v>60</v>
      </c>
      <c r="E1088" s="5" t="s">
        <v>2497</v>
      </c>
      <c r="F1088" s="14">
        <f>VLOOKUP(A1088,Μητρώο!$A$2:$C$1187,3)</f>
        <v>10</v>
      </c>
      <c r="G1088" s="26">
        <v>73.2</v>
      </c>
      <c r="H1088" s="26">
        <v>4.91</v>
      </c>
      <c r="I1088" s="23">
        <v>68.290000000000006</v>
      </c>
      <c r="J1088" s="14"/>
      <c r="K1088" s="14" t="s">
        <v>2369</v>
      </c>
      <c r="L1088" s="14" t="s">
        <v>11</v>
      </c>
    </row>
    <row r="1089" spans="1:12" ht="13.2" x14ac:dyDescent="0.25">
      <c r="A1089" s="7" t="s">
        <v>719</v>
      </c>
      <c r="B1089" s="14" t="s">
        <v>1843</v>
      </c>
      <c r="C1089" s="22">
        <f>VLOOKUP(A1089,Μητρώο!$A$2:$E$1187,5,FALSE)</f>
        <v>45751</v>
      </c>
      <c r="D1089" s="14">
        <f>VLOOKUP(A1089,Ποσότητα!$A$2:$J$1184,6,FALSE)</f>
        <v>60</v>
      </c>
      <c r="E1089" s="5" t="s">
        <v>2497</v>
      </c>
      <c r="F1089" s="14">
        <f>VLOOKUP(A1089,Μητρώο!$A$2:$C$1187,3)</f>
        <v>10</v>
      </c>
      <c r="G1089" s="26">
        <v>64.8</v>
      </c>
      <c r="H1089" s="26">
        <v>4.3499999999999996</v>
      </c>
      <c r="I1089" s="23">
        <v>60.45</v>
      </c>
      <c r="J1089" s="14"/>
      <c r="K1089" s="14" t="s">
        <v>2369</v>
      </c>
      <c r="L1089" s="14" t="s">
        <v>11</v>
      </c>
    </row>
    <row r="1090" spans="1:12" ht="13.2" x14ac:dyDescent="0.25">
      <c r="A1090" s="7" t="s">
        <v>720</v>
      </c>
      <c r="B1090" s="14" t="s">
        <v>1844</v>
      </c>
      <c r="C1090" s="22">
        <f>VLOOKUP(A1090,Μητρώο!$A$2:$E$1187,5,FALSE)</f>
        <v>45751</v>
      </c>
      <c r="D1090" s="14">
        <f>VLOOKUP(A1090,Ποσότητα!$A$2:$J$1184,6,FALSE)</f>
        <v>48</v>
      </c>
      <c r="E1090" s="5" t="s">
        <v>2497</v>
      </c>
      <c r="F1090" s="14">
        <f>VLOOKUP(A1090,Μητρώο!$A$2:$C$1187,3)</f>
        <v>10</v>
      </c>
      <c r="G1090" s="26">
        <v>122.88</v>
      </c>
      <c r="H1090" s="26">
        <v>8.25</v>
      </c>
      <c r="I1090" s="23">
        <v>114.63</v>
      </c>
      <c r="J1090" s="14"/>
      <c r="K1090" s="14" t="s">
        <v>2369</v>
      </c>
      <c r="L1090" s="14" t="s">
        <v>11</v>
      </c>
    </row>
    <row r="1091" spans="1:12" ht="13.2" x14ac:dyDescent="0.25">
      <c r="A1091" s="7" t="s">
        <v>721</v>
      </c>
      <c r="B1091" s="14" t="s">
        <v>1845</v>
      </c>
      <c r="C1091" s="22">
        <f>VLOOKUP(A1091,Μητρώο!$A$2:$E$1187,5,FALSE)</f>
        <v>45751</v>
      </c>
      <c r="D1091" s="14">
        <f>VLOOKUP(A1091,Ποσότητα!$A$2:$J$1184,6,FALSE)</f>
        <v>12</v>
      </c>
      <c r="E1091" s="5" t="s">
        <v>2497</v>
      </c>
      <c r="F1091" s="14">
        <f>VLOOKUP(A1091,Μητρώο!$A$2:$C$1187,3)</f>
        <v>10</v>
      </c>
      <c r="G1091" s="26">
        <v>60.72</v>
      </c>
      <c r="H1091" s="26">
        <v>4.08</v>
      </c>
      <c r="I1091" s="23">
        <v>56.64</v>
      </c>
      <c r="J1091" s="14"/>
      <c r="K1091" s="14" t="s">
        <v>2369</v>
      </c>
      <c r="L1091" s="14" t="s">
        <v>11</v>
      </c>
    </row>
    <row r="1092" spans="1:12" ht="13.2" x14ac:dyDescent="0.25">
      <c r="A1092" s="7" t="s">
        <v>722</v>
      </c>
      <c r="B1092" s="14" t="s">
        <v>1846</v>
      </c>
      <c r="C1092" s="22">
        <f>VLOOKUP(A1092,Μητρώο!$A$2:$E$1187,5,FALSE)</f>
        <v>45751</v>
      </c>
      <c r="D1092" s="14">
        <f>VLOOKUP(A1092,Ποσότητα!$A$2:$J$1184,6,FALSE)</f>
        <v>6</v>
      </c>
      <c r="E1092" s="5" t="s">
        <v>2497</v>
      </c>
      <c r="F1092" s="14">
        <f>VLOOKUP(A1092,Μητρώο!$A$2:$C$1187,3)</f>
        <v>10</v>
      </c>
      <c r="G1092" s="26">
        <v>23.16</v>
      </c>
      <c r="H1092" s="26">
        <v>1.55</v>
      </c>
      <c r="I1092" s="23">
        <v>21.61</v>
      </c>
      <c r="J1092" s="14"/>
      <c r="K1092" s="14" t="s">
        <v>2369</v>
      </c>
      <c r="L1092" s="14" t="s">
        <v>11</v>
      </c>
    </row>
    <row r="1093" spans="1:12" ht="13.2" x14ac:dyDescent="0.25">
      <c r="A1093" s="7" t="s">
        <v>723</v>
      </c>
      <c r="B1093" s="14" t="s">
        <v>1847</v>
      </c>
      <c r="C1093" s="22">
        <f>VLOOKUP(A1093,Μητρώο!$A$2:$E$1187,5,FALSE)</f>
        <v>45751</v>
      </c>
      <c r="D1093" s="14">
        <f>VLOOKUP(A1093,Ποσότητα!$A$2:$J$1184,6,FALSE)</f>
        <v>24</v>
      </c>
      <c r="E1093" s="5" t="s">
        <v>2497</v>
      </c>
      <c r="F1093" s="14">
        <f>VLOOKUP(A1093,Μητρώο!$A$2:$C$1187,3)</f>
        <v>10</v>
      </c>
      <c r="G1093" s="26">
        <v>24.72</v>
      </c>
      <c r="H1093" s="26">
        <v>1.66</v>
      </c>
      <c r="I1093" s="23">
        <v>23.06</v>
      </c>
      <c r="J1093" s="14"/>
      <c r="K1093" s="14" t="s">
        <v>2369</v>
      </c>
      <c r="L1093" s="14" t="s">
        <v>11</v>
      </c>
    </row>
    <row r="1094" spans="1:12" ht="13.2" x14ac:dyDescent="0.25">
      <c r="A1094" s="7" t="s">
        <v>724</v>
      </c>
      <c r="B1094" s="14" t="s">
        <v>1848</v>
      </c>
      <c r="C1094" s="22">
        <f>VLOOKUP(A1094,Μητρώο!$A$2:$E$1187,5,FALSE)</f>
        <v>45751</v>
      </c>
      <c r="D1094" s="14">
        <f>VLOOKUP(A1094,Ποσότητα!$A$2:$J$1184,6,FALSE)</f>
        <v>348</v>
      </c>
      <c r="E1094" s="5" t="s">
        <v>2497</v>
      </c>
      <c r="F1094" s="14">
        <f>VLOOKUP(A1094,Μητρώο!$A$2:$C$1187,3)</f>
        <v>10</v>
      </c>
      <c r="G1094" s="26">
        <v>247.08</v>
      </c>
      <c r="H1094" s="26">
        <v>16.579999999999998</v>
      </c>
      <c r="I1094" s="23">
        <v>230.5</v>
      </c>
      <c r="J1094" s="14"/>
      <c r="K1094" s="14" t="s">
        <v>2369</v>
      </c>
      <c r="L1094" s="14" t="s">
        <v>11</v>
      </c>
    </row>
    <row r="1095" spans="1:12" ht="13.2" x14ac:dyDescent="0.25">
      <c r="A1095" s="7" t="s">
        <v>725</v>
      </c>
      <c r="B1095" s="14" t="s">
        <v>1849</v>
      </c>
      <c r="C1095" s="22">
        <f>VLOOKUP(A1095,Μητρώο!$A$2:$E$1187,5,FALSE)</f>
        <v>45751</v>
      </c>
      <c r="D1095" s="14">
        <f>VLOOKUP(A1095,Ποσότητα!$A$2:$J$1184,6,FALSE)</f>
        <v>156</v>
      </c>
      <c r="E1095" s="5" t="s">
        <v>2497</v>
      </c>
      <c r="F1095" s="14">
        <f>VLOOKUP(A1095,Μητρώο!$A$2:$C$1187,3)</f>
        <v>10</v>
      </c>
      <c r="G1095" s="26">
        <v>134.16</v>
      </c>
      <c r="H1095" s="26">
        <v>9.01</v>
      </c>
      <c r="I1095" s="23">
        <v>125.15</v>
      </c>
      <c r="J1095" s="14"/>
      <c r="K1095" s="14" t="s">
        <v>2369</v>
      </c>
      <c r="L1095" s="14" t="s">
        <v>11</v>
      </c>
    </row>
    <row r="1096" spans="1:12" ht="13.2" x14ac:dyDescent="0.25">
      <c r="A1096" s="7" t="s">
        <v>726</v>
      </c>
      <c r="B1096" s="14" t="s">
        <v>1850</v>
      </c>
      <c r="C1096" s="22">
        <f>VLOOKUP(A1096,Μητρώο!$A$2:$E$1187,5,FALSE)</f>
        <v>45751</v>
      </c>
      <c r="D1096" s="14">
        <f>VLOOKUP(A1096,Ποσότητα!$A$2:$J$1184,6,FALSE)</f>
        <v>1</v>
      </c>
      <c r="E1096" s="5" t="s">
        <v>2497</v>
      </c>
      <c r="F1096" s="14">
        <f>VLOOKUP(A1096,Μητρώο!$A$2:$C$1187,3)</f>
        <v>10</v>
      </c>
      <c r="G1096" s="26">
        <v>7.29</v>
      </c>
      <c r="H1096" s="26">
        <v>0.49</v>
      </c>
      <c r="I1096" s="23">
        <v>6.8</v>
      </c>
      <c r="J1096" s="14"/>
      <c r="K1096" s="14" t="s">
        <v>2369</v>
      </c>
      <c r="L1096" s="14" t="s">
        <v>11</v>
      </c>
    </row>
    <row r="1097" spans="1:12" ht="13.2" x14ac:dyDescent="0.25">
      <c r="A1097" s="7" t="s">
        <v>727</v>
      </c>
      <c r="B1097" s="14" t="s">
        <v>1851</v>
      </c>
      <c r="C1097" s="22">
        <f>VLOOKUP(A1097,Μητρώο!$A$2:$E$1187,5,FALSE)</f>
        <v>45751</v>
      </c>
      <c r="D1097" s="14">
        <f>VLOOKUP(A1097,Ποσότητα!$A$2:$J$1184,6,FALSE)</f>
        <v>4</v>
      </c>
      <c r="E1097" s="5" t="s">
        <v>2497</v>
      </c>
      <c r="F1097" s="14">
        <f>VLOOKUP(A1097,Μητρώο!$A$2:$C$1187,3)</f>
        <v>10</v>
      </c>
      <c r="G1097" s="26">
        <v>94.72</v>
      </c>
      <c r="H1097" s="26">
        <v>6.36</v>
      </c>
      <c r="I1097" s="23">
        <v>88.36</v>
      </c>
      <c r="J1097" s="14"/>
      <c r="K1097" s="14" t="s">
        <v>2369</v>
      </c>
      <c r="L1097" s="14" t="s">
        <v>11</v>
      </c>
    </row>
    <row r="1098" spans="1:12" ht="13.2" x14ac:dyDescent="0.25">
      <c r="A1098" s="7" t="s">
        <v>728</v>
      </c>
      <c r="B1098" s="14" t="s">
        <v>1852</v>
      </c>
      <c r="C1098" s="22">
        <f>VLOOKUP(A1098,Μητρώο!$A$2:$E$1187,5,FALSE)</f>
        <v>45751</v>
      </c>
      <c r="D1098" s="14">
        <f>VLOOKUP(A1098,Ποσότητα!$A$2:$J$1184,6,FALSE)</f>
        <v>1</v>
      </c>
      <c r="E1098" s="5" t="s">
        <v>2497</v>
      </c>
      <c r="F1098" s="14">
        <f>VLOOKUP(A1098,Μητρώο!$A$2:$C$1187,3)</f>
        <v>10</v>
      </c>
      <c r="G1098" s="26">
        <v>72.86</v>
      </c>
      <c r="H1098" s="26">
        <v>4.8899999999999997</v>
      </c>
      <c r="I1098" s="23">
        <v>67.97</v>
      </c>
      <c r="J1098" s="14"/>
      <c r="K1098" s="14" t="s">
        <v>2369</v>
      </c>
      <c r="L1098" s="14" t="s">
        <v>11</v>
      </c>
    </row>
    <row r="1099" spans="1:12" ht="13.2" x14ac:dyDescent="0.25">
      <c r="A1099" s="7" t="s">
        <v>729</v>
      </c>
      <c r="B1099" s="14" t="s">
        <v>1853</v>
      </c>
      <c r="C1099" s="22">
        <f>VLOOKUP(A1099,Μητρώο!$A$2:$E$1187,5,FALSE)</f>
        <v>45751</v>
      </c>
      <c r="D1099" s="14">
        <f>VLOOKUP(A1099,Ποσότητα!$A$2:$J$1184,6,FALSE)</f>
        <v>1</v>
      </c>
      <c r="E1099" s="5" t="s">
        <v>2497</v>
      </c>
      <c r="F1099" s="14">
        <f>VLOOKUP(A1099,Μητρώο!$A$2:$C$1187,3)</f>
        <v>10</v>
      </c>
      <c r="G1099" s="26">
        <v>110.09</v>
      </c>
      <c r="H1099" s="26">
        <v>7.39</v>
      </c>
      <c r="I1099" s="23">
        <v>102.7</v>
      </c>
      <c r="J1099" s="14"/>
      <c r="K1099" s="14" t="s">
        <v>2369</v>
      </c>
      <c r="L1099" s="14" t="s">
        <v>11</v>
      </c>
    </row>
    <row r="1100" spans="1:12" ht="13.2" x14ac:dyDescent="0.25">
      <c r="A1100" s="7" t="s">
        <v>730</v>
      </c>
      <c r="B1100" s="14" t="s">
        <v>1854</v>
      </c>
      <c r="C1100" s="22">
        <f>VLOOKUP(A1100,Μητρώο!$A$2:$E$1187,5,FALSE)</f>
        <v>45751</v>
      </c>
      <c r="D1100" s="14">
        <f>VLOOKUP(A1100,Ποσότητα!$A$2:$J$1184,6,FALSE)</f>
        <v>6</v>
      </c>
      <c r="E1100" s="5" t="s">
        <v>2497</v>
      </c>
      <c r="F1100" s="14">
        <f>VLOOKUP(A1100,Μητρώο!$A$2:$C$1187,3)</f>
        <v>10</v>
      </c>
      <c r="G1100" s="26">
        <v>47.04</v>
      </c>
      <c r="H1100" s="26">
        <v>3.16</v>
      </c>
      <c r="I1100" s="23">
        <v>43.88</v>
      </c>
      <c r="J1100" s="14"/>
      <c r="K1100" s="14" t="s">
        <v>2369</v>
      </c>
      <c r="L1100" s="14" t="s">
        <v>11</v>
      </c>
    </row>
    <row r="1101" spans="1:12" ht="13.2" x14ac:dyDescent="0.25">
      <c r="A1101" s="7" t="s">
        <v>731</v>
      </c>
      <c r="B1101" s="14" t="s">
        <v>1855</v>
      </c>
      <c r="C1101" s="22">
        <f>VLOOKUP(A1101,Μητρώο!$A$2:$E$1187,5,FALSE)</f>
        <v>45751</v>
      </c>
      <c r="D1101" s="14">
        <f>VLOOKUP(A1101,Ποσότητα!$A$2:$J$1184,6,FALSE)</f>
        <v>6</v>
      </c>
      <c r="E1101" s="5" t="s">
        <v>2497</v>
      </c>
      <c r="F1101" s="14">
        <f>VLOOKUP(A1101,Μητρώο!$A$2:$C$1187,3)</f>
        <v>10</v>
      </c>
      <c r="G1101" s="26">
        <v>22.8</v>
      </c>
      <c r="H1101" s="26">
        <v>1.53</v>
      </c>
      <c r="I1101" s="23">
        <v>21.27</v>
      </c>
      <c r="J1101" s="14"/>
      <c r="K1101" s="14" t="s">
        <v>2369</v>
      </c>
      <c r="L1101" s="14" t="s">
        <v>11</v>
      </c>
    </row>
    <row r="1102" spans="1:12" ht="13.2" x14ac:dyDescent="0.25">
      <c r="A1102" s="7" t="s">
        <v>732</v>
      </c>
      <c r="B1102" s="14" t="s">
        <v>1856</v>
      </c>
      <c r="C1102" s="22">
        <f>VLOOKUP(A1102,Μητρώο!$A$2:$E$1187,5,FALSE)</f>
        <v>45751</v>
      </c>
      <c r="D1102" s="14">
        <f>VLOOKUP(A1102,Ποσότητα!$A$2:$J$1184,6,FALSE)</f>
        <v>6</v>
      </c>
      <c r="E1102" s="5" t="s">
        <v>2497</v>
      </c>
      <c r="F1102" s="14">
        <f>VLOOKUP(A1102,Μητρώο!$A$2:$C$1187,3)</f>
        <v>10</v>
      </c>
      <c r="G1102" s="26">
        <v>27.96</v>
      </c>
      <c r="H1102" s="26">
        <v>1.88</v>
      </c>
      <c r="I1102" s="23">
        <v>26.08</v>
      </c>
      <c r="J1102" s="14"/>
      <c r="K1102" s="14" t="s">
        <v>2369</v>
      </c>
      <c r="L1102" s="14" t="s">
        <v>11</v>
      </c>
    </row>
    <row r="1103" spans="1:12" ht="13.2" x14ac:dyDescent="0.25">
      <c r="A1103" s="7" t="s">
        <v>733</v>
      </c>
      <c r="B1103" s="14" t="s">
        <v>1857</v>
      </c>
      <c r="C1103" s="22">
        <f>VLOOKUP(A1103,Μητρώο!$A$2:$E$1187,5,FALSE)</f>
        <v>45751</v>
      </c>
      <c r="D1103" s="14">
        <f>VLOOKUP(A1103,Ποσότητα!$A$2:$J$1184,6,FALSE)</f>
        <v>2</v>
      </c>
      <c r="E1103" s="5" t="s">
        <v>2497</v>
      </c>
      <c r="F1103" s="14">
        <f>VLOOKUP(A1103,Μητρώο!$A$2:$C$1187,3)</f>
        <v>10</v>
      </c>
      <c r="G1103" s="26">
        <v>6.36</v>
      </c>
      <c r="H1103" s="26">
        <v>0.43</v>
      </c>
      <c r="I1103" s="23">
        <v>5.93</v>
      </c>
      <c r="J1103" s="14"/>
      <c r="K1103" s="14" t="s">
        <v>2369</v>
      </c>
      <c r="L1103" s="14" t="s">
        <v>11</v>
      </c>
    </row>
    <row r="1104" spans="1:12" ht="13.2" x14ac:dyDescent="0.25">
      <c r="A1104" s="7" t="s">
        <v>734</v>
      </c>
      <c r="B1104" s="14" t="s">
        <v>1858</v>
      </c>
      <c r="C1104" s="22">
        <f>VLOOKUP(A1104,Μητρώο!$A$2:$E$1187,5,FALSE)</f>
        <v>45751</v>
      </c>
      <c r="D1104" s="14">
        <f>VLOOKUP(A1104,Ποσότητα!$A$2:$J$1184,6,FALSE)</f>
        <v>60</v>
      </c>
      <c r="E1104" s="5" t="s">
        <v>2497</v>
      </c>
      <c r="F1104" s="14">
        <f>VLOOKUP(A1104,Μητρώο!$A$2:$C$1187,3)</f>
        <v>10</v>
      </c>
      <c r="G1104" s="26">
        <v>97.2</v>
      </c>
      <c r="H1104" s="26">
        <v>6.52</v>
      </c>
      <c r="I1104" s="23">
        <v>90.68</v>
      </c>
      <c r="J1104" s="14"/>
      <c r="K1104" s="14" t="s">
        <v>2369</v>
      </c>
      <c r="L1104" s="14" t="s">
        <v>11</v>
      </c>
    </row>
    <row r="1105" spans="1:12" ht="13.2" x14ac:dyDescent="0.25">
      <c r="A1105" s="7" t="s">
        <v>735</v>
      </c>
      <c r="B1105" s="14" t="s">
        <v>1859</v>
      </c>
      <c r="C1105" s="22">
        <f>VLOOKUP(A1105,Μητρώο!$A$2:$E$1187,5,FALSE)</f>
        <v>45751</v>
      </c>
      <c r="D1105" s="14">
        <f>VLOOKUP(A1105,Ποσότητα!$A$2:$J$1184,6,FALSE)</f>
        <v>4</v>
      </c>
      <c r="E1105" s="5" t="s">
        <v>2497</v>
      </c>
      <c r="F1105" s="14">
        <f>VLOOKUP(A1105,Μητρώο!$A$2:$C$1187,3)</f>
        <v>10</v>
      </c>
      <c r="G1105" s="26">
        <v>52.28</v>
      </c>
      <c r="H1105" s="26">
        <v>3.51</v>
      </c>
      <c r="I1105" s="23">
        <v>48.77</v>
      </c>
      <c r="J1105" s="14"/>
      <c r="K1105" s="14" t="s">
        <v>2369</v>
      </c>
      <c r="L1105" s="14" t="s">
        <v>11</v>
      </c>
    </row>
    <row r="1106" spans="1:12" ht="13.2" x14ac:dyDescent="0.25">
      <c r="A1106" s="7" t="s">
        <v>736</v>
      </c>
      <c r="B1106" s="14" t="s">
        <v>1860</v>
      </c>
      <c r="C1106" s="22">
        <f>VLOOKUP(A1106,Μητρώο!$A$2:$E$1187,5,FALSE)</f>
        <v>45751</v>
      </c>
      <c r="D1106" s="14">
        <f>VLOOKUP(A1106,Ποσότητα!$A$2:$J$1184,6,FALSE)</f>
        <v>50</v>
      </c>
      <c r="E1106" s="5" t="s">
        <v>2497</v>
      </c>
      <c r="F1106" s="14">
        <f>VLOOKUP(A1106,Μητρώο!$A$2:$C$1187,3)</f>
        <v>10</v>
      </c>
      <c r="G1106" s="26">
        <v>61</v>
      </c>
      <c r="H1106" s="26">
        <v>4.09</v>
      </c>
      <c r="I1106" s="23">
        <v>56.91</v>
      </c>
      <c r="J1106" s="14"/>
      <c r="K1106" s="14" t="s">
        <v>2369</v>
      </c>
      <c r="L1106" s="14" t="s">
        <v>11</v>
      </c>
    </row>
    <row r="1107" spans="1:12" ht="13.2" x14ac:dyDescent="0.25">
      <c r="A1107" s="7" t="s">
        <v>737</v>
      </c>
      <c r="B1107" s="14" t="s">
        <v>1861</v>
      </c>
      <c r="C1107" s="22">
        <f>VLOOKUP(A1107,Μητρώο!$A$2:$E$1187,5,FALSE)</f>
        <v>45751</v>
      </c>
      <c r="D1107" s="14">
        <f>VLOOKUP(A1107,Ποσότητα!$A$2:$J$1184,6,FALSE)</f>
        <v>10</v>
      </c>
      <c r="E1107" s="5" t="s">
        <v>2497</v>
      </c>
      <c r="F1107" s="14">
        <f>VLOOKUP(A1107,Μητρώο!$A$2:$C$1187,3)</f>
        <v>10</v>
      </c>
      <c r="G1107" s="26">
        <v>38.799999999999997</v>
      </c>
      <c r="H1107" s="26">
        <v>2.6</v>
      </c>
      <c r="I1107" s="23">
        <v>36.200000000000003</v>
      </c>
      <c r="J1107" s="14"/>
      <c r="K1107" s="14" t="s">
        <v>2369</v>
      </c>
      <c r="L1107" s="14" t="s">
        <v>11</v>
      </c>
    </row>
    <row r="1108" spans="1:12" ht="13.2" x14ac:dyDescent="0.25">
      <c r="A1108" s="7" t="s">
        <v>738</v>
      </c>
      <c r="B1108" s="14" t="s">
        <v>1862</v>
      </c>
      <c r="C1108" s="22">
        <f>VLOOKUP(A1108,Μητρώο!$A$2:$E$1187,5,FALSE)</f>
        <v>45751</v>
      </c>
      <c r="D1108" s="14">
        <f>VLOOKUP(A1108,Ποσότητα!$A$2:$J$1184,6,FALSE)</f>
        <v>2</v>
      </c>
      <c r="E1108" s="5" t="s">
        <v>2497</v>
      </c>
      <c r="F1108" s="14">
        <f>VLOOKUP(A1108,Μητρώο!$A$2:$C$1187,3)</f>
        <v>10</v>
      </c>
      <c r="G1108" s="26">
        <v>23.12</v>
      </c>
      <c r="H1108" s="26">
        <v>1.55</v>
      </c>
      <c r="I1108" s="23">
        <v>21.57</v>
      </c>
      <c r="J1108" s="14"/>
      <c r="K1108" s="14" t="s">
        <v>2369</v>
      </c>
      <c r="L1108" s="14" t="s">
        <v>11</v>
      </c>
    </row>
    <row r="1109" spans="1:12" ht="13.2" x14ac:dyDescent="0.25">
      <c r="A1109" s="7" t="s">
        <v>739</v>
      </c>
      <c r="B1109" s="14" t="s">
        <v>1863</v>
      </c>
      <c r="C1109" s="22">
        <f>VLOOKUP(A1109,Μητρώο!$A$2:$E$1187,5,FALSE)</f>
        <v>45751</v>
      </c>
      <c r="D1109" s="14">
        <f>VLOOKUP(A1109,Ποσότητα!$A$2:$J$1184,6,FALSE)</f>
        <v>2</v>
      </c>
      <c r="E1109" s="5" t="s">
        <v>2497</v>
      </c>
      <c r="F1109" s="14">
        <f>VLOOKUP(A1109,Μητρώο!$A$2:$C$1187,3)</f>
        <v>10</v>
      </c>
      <c r="G1109" s="26">
        <v>22.64</v>
      </c>
      <c r="H1109" s="26">
        <v>1.52</v>
      </c>
      <c r="I1109" s="23">
        <v>21.12</v>
      </c>
      <c r="J1109" s="14"/>
      <c r="K1109" s="14" t="s">
        <v>2369</v>
      </c>
      <c r="L1109" s="14" t="s">
        <v>11</v>
      </c>
    </row>
    <row r="1110" spans="1:12" ht="13.2" x14ac:dyDescent="0.25">
      <c r="A1110" s="7" t="s">
        <v>740</v>
      </c>
      <c r="B1110" s="14" t="s">
        <v>1864</v>
      </c>
      <c r="C1110" s="22">
        <f>VLOOKUP(A1110,Μητρώο!$A$2:$E$1187,5,FALSE)</f>
        <v>45751</v>
      </c>
      <c r="D1110" s="14">
        <f>VLOOKUP(A1110,Ποσότητα!$A$2:$J$1184,6,FALSE)</f>
        <v>4</v>
      </c>
      <c r="E1110" s="5" t="s">
        <v>2497</v>
      </c>
      <c r="F1110" s="14">
        <f>VLOOKUP(A1110,Μητρώο!$A$2:$C$1187,3)</f>
        <v>10</v>
      </c>
      <c r="G1110" s="26">
        <v>8.9600000000000009</v>
      </c>
      <c r="H1110" s="26">
        <v>0.6</v>
      </c>
      <c r="I1110" s="23">
        <v>8.36</v>
      </c>
      <c r="J1110" s="14"/>
      <c r="K1110" s="14" t="s">
        <v>2369</v>
      </c>
      <c r="L1110" s="14" t="s">
        <v>11</v>
      </c>
    </row>
    <row r="1111" spans="1:12" ht="13.2" x14ac:dyDescent="0.25">
      <c r="A1111" s="7" t="s">
        <v>741</v>
      </c>
      <c r="B1111" s="14" t="s">
        <v>1865</v>
      </c>
      <c r="C1111" s="22">
        <f>VLOOKUP(A1111,Μητρώο!$A$2:$E$1187,5,FALSE)</f>
        <v>45751</v>
      </c>
      <c r="D1111" s="14">
        <f>VLOOKUP(A1111,Ποσότητα!$A$2:$J$1184,6,FALSE)</f>
        <v>1</v>
      </c>
      <c r="E1111" s="5" t="s">
        <v>2497</v>
      </c>
      <c r="F1111" s="14">
        <f>VLOOKUP(A1111,Μητρώο!$A$2:$C$1187,3)</f>
        <v>10</v>
      </c>
      <c r="G1111" s="26">
        <v>23.36</v>
      </c>
      <c r="H1111" s="26">
        <v>1.57</v>
      </c>
      <c r="I1111" s="23">
        <v>21.79</v>
      </c>
      <c r="J1111" s="14"/>
      <c r="K1111" s="14" t="s">
        <v>2369</v>
      </c>
      <c r="L1111" s="14" t="s">
        <v>11</v>
      </c>
    </row>
    <row r="1112" spans="1:12" ht="13.2" x14ac:dyDescent="0.25">
      <c r="A1112" s="7" t="s">
        <v>742</v>
      </c>
      <c r="B1112" s="14" t="s">
        <v>1866</v>
      </c>
      <c r="C1112" s="22">
        <f>VLOOKUP(A1112,Μητρώο!$A$2:$E$1187,5,FALSE)</f>
        <v>45751</v>
      </c>
      <c r="D1112" s="14">
        <f>VLOOKUP(A1112,Ποσότητα!$A$2:$J$1184,6,FALSE)</f>
        <v>6</v>
      </c>
      <c r="E1112" s="5" t="s">
        <v>2497</v>
      </c>
      <c r="F1112" s="14">
        <f>VLOOKUP(A1112,Μητρώο!$A$2:$C$1187,3)</f>
        <v>10</v>
      </c>
      <c r="G1112" s="26">
        <v>7.32</v>
      </c>
      <c r="H1112" s="26">
        <v>0.49</v>
      </c>
      <c r="I1112" s="23">
        <v>6.83</v>
      </c>
      <c r="J1112" s="14"/>
      <c r="K1112" s="14" t="s">
        <v>2369</v>
      </c>
      <c r="L1112" s="14" t="s">
        <v>11</v>
      </c>
    </row>
    <row r="1113" spans="1:12" ht="13.2" x14ac:dyDescent="0.25">
      <c r="A1113" s="7" t="s">
        <v>743</v>
      </c>
      <c r="B1113" s="14" t="s">
        <v>1867</v>
      </c>
      <c r="C1113" s="22">
        <f>VLOOKUP(A1113,Μητρώο!$A$2:$E$1187,5,FALSE)</f>
        <v>45751</v>
      </c>
      <c r="D1113" s="14">
        <f>VLOOKUP(A1113,Ποσότητα!$A$2:$J$1184,6,FALSE)</f>
        <v>3</v>
      </c>
      <c r="E1113" s="5" t="s">
        <v>2497</v>
      </c>
      <c r="F1113" s="14">
        <f>VLOOKUP(A1113,Μητρώο!$A$2:$C$1187,3)</f>
        <v>10</v>
      </c>
      <c r="G1113" s="26">
        <v>3.27</v>
      </c>
      <c r="H1113" s="26">
        <v>0.22</v>
      </c>
      <c r="I1113" s="23">
        <v>3.05</v>
      </c>
      <c r="J1113" s="14"/>
      <c r="K1113" s="14" t="s">
        <v>2369</v>
      </c>
      <c r="L1113" s="14" t="s">
        <v>11</v>
      </c>
    </row>
    <row r="1114" spans="1:12" ht="13.2" x14ac:dyDescent="0.25">
      <c r="A1114" s="7" t="s">
        <v>744</v>
      </c>
      <c r="B1114" s="14" t="s">
        <v>1868</v>
      </c>
      <c r="C1114" s="22">
        <f>VLOOKUP(A1114,Μητρώο!$A$2:$E$1187,5,FALSE)</f>
        <v>45751</v>
      </c>
      <c r="D1114" s="14">
        <f>VLOOKUP(A1114,Ποσότητα!$A$2:$J$1184,6,FALSE)</f>
        <v>3</v>
      </c>
      <c r="E1114" s="5" t="s">
        <v>2497</v>
      </c>
      <c r="F1114" s="14">
        <f>VLOOKUP(A1114,Μητρώο!$A$2:$C$1187,3)</f>
        <v>10</v>
      </c>
      <c r="G1114" s="26">
        <v>5.28</v>
      </c>
      <c r="H1114" s="26">
        <v>0.35</v>
      </c>
      <c r="I1114" s="23">
        <v>4.93</v>
      </c>
      <c r="J1114" s="14"/>
      <c r="K1114" s="14" t="s">
        <v>2369</v>
      </c>
      <c r="L1114" s="14" t="s">
        <v>11</v>
      </c>
    </row>
    <row r="1115" spans="1:12" ht="13.2" x14ac:dyDescent="0.25">
      <c r="A1115" s="7" t="s">
        <v>745</v>
      </c>
      <c r="B1115" s="14" t="s">
        <v>1869</v>
      </c>
      <c r="C1115" s="22">
        <f>VLOOKUP(A1115,Μητρώο!$A$2:$E$1187,5,FALSE)</f>
        <v>45751</v>
      </c>
      <c r="D1115" s="14">
        <f>VLOOKUP(A1115,Ποσότητα!$A$2:$J$1184,6,FALSE)</f>
        <v>1</v>
      </c>
      <c r="E1115" s="5" t="s">
        <v>2497</v>
      </c>
      <c r="F1115" s="14">
        <f>VLOOKUP(A1115,Μητρώο!$A$2:$C$1187,3)</f>
        <v>10</v>
      </c>
      <c r="G1115" s="26">
        <v>6.17</v>
      </c>
      <c r="H1115" s="26">
        <v>0.41</v>
      </c>
      <c r="I1115" s="23">
        <v>5.76</v>
      </c>
      <c r="J1115" s="14"/>
      <c r="K1115" s="14" t="s">
        <v>2369</v>
      </c>
      <c r="L1115" s="14" t="s">
        <v>11</v>
      </c>
    </row>
    <row r="1116" spans="1:12" ht="13.2" x14ac:dyDescent="0.25">
      <c r="A1116" s="7" t="s">
        <v>746</v>
      </c>
      <c r="B1116" s="14" t="s">
        <v>1870</v>
      </c>
      <c r="C1116" s="22">
        <f>VLOOKUP(A1116,Μητρώο!$A$2:$E$1187,5,FALSE)</f>
        <v>45751</v>
      </c>
      <c r="D1116" s="14">
        <f>VLOOKUP(A1116,Ποσότητα!$A$2:$J$1184,6,FALSE)</f>
        <v>1</v>
      </c>
      <c r="E1116" s="5" t="s">
        <v>2497</v>
      </c>
      <c r="F1116" s="14">
        <f>VLOOKUP(A1116,Μητρώο!$A$2:$C$1187,3)</f>
        <v>10</v>
      </c>
      <c r="G1116" s="26">
        <v>9.11</v>
      </c>
      <c r="H1116" s="26">
        <v>0.61</v>
      </c>
      <c r="I1116" s="23">
        <v>8.5</v>
      </c>
      <c r="J1116" s="14"/>
      <c r="K1116" s="14" t="s">
        <v>2369</v>
      </c>
      <c r="L1116" s="14" t="s">
        <v>11</v>
      </c>
    </row>
    <row r="1117" spans="1:12" ht="13.2" x14ac:dyDescent="0.25">
      <c r="A1117" s="7" t="s">
        <v>747</v>
      </c>
      <c r="B1117" s="14" t="s">
        <v>1871</v>
      </c>
      <c r="C1117" s="22">
        <f>VLOOKUP(A1117,Μητρώο!$A$2:$E$1187,5,FALSE)</f>
        <v>45751</v>
      </c>
      <c r="D1117" s="14">
        <f>VLOOKUP(A1117,Ποσότητα!$A$2:$J$1184,6,FALSE)</f>
        <v>2</v>
      </c>
      <c r="E1117" s="5" t="s">
        <v>2497</v>
      </c>
      <c r="F1117" s="14">
        <f>VLOOKUP(A1117,Μητρώο!$A$2:$C$1187,3)</f>
        <v>10</v>
      </c>
      <c r="G1117" s="26">
        <v>11.2</v>
      </c>
      <c r="H1117" s="26">
        <v>0.75</v>
      </c>
      <c r="I1117" s="23">
        <v>10.45</v>
      </c>
      <c r="J1117" s="14"/>
      <c r="K1117" s="14" t="s">
        <v>2369</v>
      </c>
      <c r="L1117" s="14" t="s">
        <v>11</v>
      </c>
    </row>
    <row r="1118" spans="1:12" ht="13.2" x14ac:dyDescent="0.25">
      <c r="A1118" s="7" t="s">
        <v>748</v>
      </c>
      <c r="B1118" s="14" t="s">
        <v>1872</v>
      </c>
      <c r="C1118" s="22">
        <f>VLOOKUP(A1118,Μητρώο!$A$2:$E$1187,5,FALSE)</f>
        <v>45751</v>
      </c>
      <c r="D1118" s="14">
        <f>VLOOKUP(A1118,Ποσότητα!$A$2:$J$1184,6,FALSE)</f>
        <v>4</v>
      </c>
      <c r="E1118" s="5" t="s">
        <v>2497</v>
      </c>
      <c r="F1118" s="14">
        <f>VLOOKUP(A1118,Μητρώο!$A$2:$C$1187,3)</f>
        <v>10</v>
      </c>
      <c r="G1118" s="26">
        <v>4.88</v>
      </c>
      <c r="H1118" s="26">
        <v>0.33</v>
      </c>
      <c r="I1118" s="23">
        <v>4.55</v>
      </c>
      <c r="J1118" s="14"/>
      <c r="K1118" s="14" t="s">
        <v>2369</v>
      </c>
      <c r="L1118" s="14" t="s">
        <v>11</v>
      </c>
    </row>
    <row r="1119" spans="1:12" ht="13.2" x14ac:dyDescent="0.25">
      <c r="A1119" s="7" t="s">
        <v>749</v>
      </c>
      <c r="B1119" s="14" t="s">
        <v>1873</v>
      </c>
      <c r="C1119" s="22">
        <f>VLOOKUP(A1119,Μητρώο!$A$2:$E$1187,5,FALSE)</f>
        <v>45751</v>
      </c>
      <c r="D1119" s="14">
        <f>VLOOKUP(A1119,Ποσότητα!$A$2:$J$1184,6,FALSE)</f>
        <v>6</v>
      </c>
      <c r="E1119" s="5" t="s">
        <v>2497</v>
      </c>
      <c r="F1119" s="14">
        <f>VLOOKUP(A1119,Μητρώο!$A$2:$C$1187,3)</f>
        <v>10</v>
      </c>
      <c r="G1119" s="26">
        <v>4.74</v>
      </c>
      <c r="H1119" s="26">
        <v>0.32</v>
      </c>
      <c r="I1119" s="23">
        <v>4.42</v>
      </c>
      <c r="J1119" s="14"/>
      <c r="K1119" s="14" t="s">
        <v>2369</v>
      </c>
      <c r="L1119" s="14" t="s">
        <v>11</v>
      </c>
    </row>
    <row r="1120" spans="1:12" ht="13.2" x14ac:dyDescent="0.25">
      <c r="A1120" s="7" t="s">
        <v>750</v>
      </c>
      <c r="B1120" s="14" t="s">
        <v>1874</v>
      </c>
      <c r="C1120" s="22">
        <f>VLOOKUP(A1120,Μητρώο!$A$2:$E$1187,5,FALSE)</f>
        <v>45751</v>
      </c>
      <c r="D1120" s="14">
        <f>VLOOKUP(A1120,Ποσότητα!$A$2:$J$1184,6,FALSE)</f>
        <v>2</v>
      </c>
      <c r="E1120" s="5" t="s">
        <v>2497</v>
      </c>
      <c r="F1120" s="14">
        <f>VLOOKUP(A1120,Μητρώο!$A$2:$C$1187,3)</f>
        <v>10</v>
      </c>
      <c r="G1120" s="26">
        <v>15.78</v>
      </c>
      <c r="H1120" s="26">
        <v>1.06</v>
      </c>
      <c r="I1120" s="23">
        <v>14.72</v>
      </c>
      <c r="J1120" s="14"/>
      <c r="K1120" s="14" t="s">
        <v>2369</v>
      </c>
      <c r="L1120" s="14" t="s">
        <v>11</v>
      </c>
    </row>
    <row r="1121" spans="1:12" ht="13.2" x14ac:dyDescent="0.25">
      <c r="A1121" s="7" t="s">
        <v>751</v>
      </c>
      <c r="B1121" s="14" t="s">
        <v>1875</v>
      </c>
      <c r="C1121" s="22">
        <f>VLOOKUP(A1121,Μητρώο!$A$2:$E$1187,5,FALSE)</f>
        <v>45751</v>
      </c>
      <c r="D1121" s="14">
        <f>VLOOKUP(A1121,Ποσότητα!$A$2:$J$1184,6,FALSE)</f>
        <v>1</v>
      </c>
      <c r="E1121" s="5" t="s">
        <v>2497</v>
      </c>
      <c r="F1121" s="14">
        <f>VLOOKUP(A1121,Μητρώο!$A$2:$C$1187,3)</f>
        <v>10</v>
      </c>
      <c r="G1121" s="26">
        <v>3.68</v>
      </c>
      <c r="H1121" s="26">
        <v>0.25</v>
      </c>
      <c r="I1121" s="23">
        <v>3.43</v>
      </c>
      <c r="J1121" s="14"/>
      <c r="K1121" s="14" t="s">
        <v>2369</v>
      </c>
      <c r="L1121" s="14" t="s">
        <v>11</v>
      </c>
    </row>
    <row r="1122" spans="1:12" ht="13.2" x14ac:dyDescent="0.25">
      <c r="A1122" s="7" t="s">
        <v>752</v>
      </c>
      <c r="B1122" s="14" t="s">
        <v>1876</v>
      </c>
      <c r="C1122" s="22">
        <f>VLOOKUP(A1122,Μητρώο!$A$2:$E$1187,5,FALSE)</f>
        <v>45751</v>
      </c>
      <c r="D1122" s="14">
        <f>VLOOKUP(A1122,Ποσότητα!$A$2:$J$1184,6,FALSE)</f>
        <v>1</v>
      </c>
      <c r="E1122" s="5" t="s">
        <v>2497</v>
      </c>
      <c r="F1122" s="14">
        <f>VLOOKUP(A1122,Μητρώο!$A$2:$C$1187,3)</f>
        <v>10</v>
      </c>
      <c r="G1122" s="26">
        <v>0.95</v>
      </c>
      <c r="H1122" s="26">
        <v>0.06</v>
      </c>
      <c r="I1122" s="23">
        <v>0.89</v>
      </c>
      <c r="J1122" s="14"/>
      <c r="K1122" s="14" t="s">
        <v>2369</v>
      </c>
      <c r="L1122" s="14" t="s">
        <v>11</v>
      </c>
    </row>
    <row r="1123" spans="1:12" ht="13.2" x14ac:dyDescent="0.25">
      <c r="A1123" s="7" t="s">
        <v>753</v>
      </c>
      <c r="B1123" s="14" t="s">
        <v>1877</v>
      </c>
      <c r="C1123" s="22">
        <f>VLOOKUP(A1123,Μητρώο!$A$2:$E$1187,5,FALSE)</f>
        <v>45751</v>
      </c>
      <c r="D1123" s="14">
        <f>VLOOKUP(A1123,Ποσότητα!$A$2:$J$1184,6,FALSE)</f>
        <v>2</v>
      </c>
      <c r="E1123" s="5" t="s">
        <v>2497</v>
      </c>
      <c r="F1123" s="14">
        <f>VLOOKUP(A1123,Μητρώο!$A$2:$C$1187,3)</f>
        <v>10</v>
      </c>
      <c r="G1123" s="26">
        <v>11.98</v>
      </c>
      <c r="H1123" s="26">
        <v>0.8</v>
      </c>
      <c r="I1123" s="23">
        <v>11.18</v>
      </c>
      <c r="J1123" s="14"/>
      <c r="K1123" s="14" t="s">
        <v>2369</v>
      </c>
      <c r="L1123" s="14" t="s">
        <v>11</v>
      </c>
    </row>
    <row r="1124" spans="1:12" ht="13.2" x14ac:dyDescent="0.25">
      <c r="A1124" s="7" t="s">
        <v>754</v>
      </c>
      <c r="B1124" s="14" t="s">
        <v>1878</v>
      </c>
      <c r="C1124" s="22">
        <f>VLOOKUP(A1124,Μητρώο!$A$2:$E$1187,5,FALSE)</f>
        <v>45751</v>
      </c>
      <c r="D1124" s="14">
        <f>VLOOKUP(A1124,Ποσότητα!$A$2:$J$1184,6,FALSE)</f>
        <v>3</v>
      </c>
      <c r="E1124" s="5" t="s">
        <v>2497</v>
      </c>
      <c r="F1124" s="14">
        <f>VLOOKUP(A1124,Μητρώο!$A$2:$C$1187,3)</f>
        <v>10</v>
      </c>
      <c r="G1124" s="26">
        <v>6.06</v>
      </c>
      <c r="H1124" s="26">
        <v>0.41</v>
      </c>
      <c r="I1124" s="23">
        <v>5.65</v>
      </c>
      <c r="J1124" s="14"/>
      <c r="K1124" s="14" t="s">
        <v>2369</v>
      </c>
      <c r="L1124" s="14" t="s">
        <v>11</v>
      </c>
    </row>
    <row r="1125" spans="1:12" ht="13.2" x14ac:dyDescent="0.25">
      <c r="A1125" s="7" t="s">
        <v>755</v>
      </c>
      <c r="B1125" s="14" t="s">
        <v>1879</v>
      </c>
      <c r="C1125" s="22">
        <f>VLOOKUP(A1125,Μητρώο!$A$2:$E$1187,5,FALSE)</f>
        <v>45751</v>
      </c>
      <c r="D1125" s="14">
        <f>VLOOKUP(A1125,Ποσότητα!$A$2:$J$1184,6,FALSE)</f>
        <v>2</v>
      </c>
      <c r="E1125" s="5" t="s">
        <v>2497</v>
      </c>
      <c r="F1125" s="14">
        <f>VLOOKUP(A1125,Μητρώο!$A$2:$C$1187,3)</f>
        <v>10</v>
      </c>
      <c r="G1125" s="26">
        <v>8.82</v>
      </c>
      <c r="H1125" s="26">
        <v>0.59</v>
      </c>
      <c r="I1125" s="23">
        <v>8.23</v>
      </c>
      <c r="J1125" s="14"/>
      <c r="K1125" s="14" t="s">
        <v>2369</v>
      </c>
      <c r="L1125" s="14" t="s">
        <v>11</v>
      </c>
    </row>
    <row r="1126" spans="1:12" ht="13.2" x14ac:dyDescent="0.25">
      <c r="A1126" s="7" t="s">
        <v>756</v>
      </c>
      <c r="B1126" s="14" t="s">
        <v>1880</v>
      </c>
      <c r="C1126" s="22">
        <f>VLOOKUP(A1126,Μητρώο!$A$2:$E$1187,5,FALSE)</f>
        <v>45751</v>
      </c>
      <c r="D1126" s="14">
        <f>VLOOKUP(A1126,Ποσότητα!$A$2:$J$1184,6,FALSE)</f>
        <v>20</v>
      </c>
      <c r="E1126" s="5" t="s">
        <v>2497</v>
      </c>
      <c r="F1126" s="14">
        <f>VLOOKUP(A1126,Μητρώο!$A$2:$C$1187,3)</f>
        <v>10</v>
      </c>
      <c r="G1126" s="26">
        <v>7.4</v>
      </c>
      <c r="H1126" s="26">
        <v>0.5</v>
      </c>
      <c r="I1126" s="23">
        <v>6.9</v>
      </c>
      <c r="J1126" s="14"/>
      <c r="K1126" s="14" t="s">
        <v>2369</v>
      </c>
      <c r="L1126" s="14" t="s">
        <v>11</v>
      </c>
    </row>
    <row r="1127" spans="1:12" ht="13.2" x14ac:dyDescent="0.25">
      <c r="A1127" s="7" t="s">
        <v>757</v>
      </c>
      <c r="B1127" s="14" t="s">
        <v>1881</v>
      </c>
      <c r="C1127" s="22">
        <f>VLOOKUP(A1127,Μητρώο!$A$2:$E$1187,5,FALSE)</f>
        <v>45751</v>
      </c>
      <c r="D1127" s="14">
        <f>VLOOKUP(A1127,Ποσότητα!$A$2:$J$1184,6,FALSE)</f>
        <v>6</v>
      </c>
      <c r="E1127" s="5" t="s">
        <v>2497</v>
      </c>
      <c r="F1127" s="14">
        <f>VLOOKUP(A1127,Μητρώο!$A$2:$C$1187,3)</f>
        <v>10</v>
      </c>
      <c r="G1127" s="26">
        <v>10.26</v>
      </c>
      <c r="H1127" s="26">
        <v>0.69</v>
      </c>
      <c r="I1127" s="23">
        <v>9.57</v>
      </c>
      <c r="J1127" s="14"/>
      <c r="K1127" s="14" t="s">
        <v>2369</v>
      </c>
      <c r="L1127" s="14" t="s">
        <v>11</v>
      </c>
    </row>
    <row r="1128" spans="1:12" ht="13.2" x14ac:dyDescent="0.25">
      <c r="A1128" s="7" t="s">
        <v>758</v>
      </c>
      <c r="B1128" s="14" t="s">
        <v>1882</v>
      </c>
      <c r="C1128" s="22">
        <f>VLOOKUP(A1128,Μητρώο!$A$2:$E$1187,5,FALSE)</f>
        <v>45751</v>
      </c>
      <c r="D1128" s="14">
        <f>VLOOKUP(A1128,Ποσότητα!$A$2:$J$1184,6,FALSE)</f>
        <v>3</v>
      </c>
      <c r="E1128" s="5" t="s">
        <v>2497</v>
      </c>
      <c r="F1128" s="14">
        <f>VLOOKUP(A1128,Μητρώο!$A$2:$C$1187,3)</f>
        <v>10</v>
      </c>
      <c r="G1128" s="26">
        <v>9.99</v>
      </c>
      <c r="H1128" s="26">
        <v>0.67</v>
      </c>
      <c r="I1128" s="23">
        <v>9.32</v>
      </c>
      <c r="J1128" s="14"/>
      <c r="K1128" s="14" t="s">
        <v>2369</v>
      </c>
      <c r="L1128" s="14" t="s">
        <v>11</v>
      </c>
    </row>
    <row r="1129" spans="1:12" ht="13.2" x14ac:dyDescent="0.25">
      <c r="A1129" s="7" t="s">
        <v>759</v>
      </c>
      <c r="B1129" s="14" t="s">
        <v>1883</v>
      </c>
      <c r="C1129" s="22">
        <f>VLOOKUP(A1129,Μητρώο!$A$2:$E$1187,5,FALSE)</f>
        <v>45751</v>
      </c>
      <c r="D1129" s="14">
        <f>VLOOKUP(A1129,Ποσότητα!$A$2:$J$1184,6,FALSE)</f>
        <v>1</v>
      </c>
      <c r="E1129" s="5" t="s">
        <v>2497</v>
      </c>
      <c r="F1129" s="14">
        <f>VLOOKUP(A1129,Μητρώο!$A$2:$C$1187,3)</f>
        <v>10</v>
      </c>
      <c r="G1129" s="26">
        <v>4.4400000000000004</v>
      </c>
      <c r="H1129" s="26">
        <v>0.3</v>
      </c>
      <c r="I1129" s="23">
        <v>4.1399999999999997</v>
      </c>
      <c r="J1129" s="14"/>
      <c r="K1129" s="14" t="s">
        <v>2369</v>
      </c>
      <c r="L1129" s="14" t="s">
        <v>11</v>
      </c>
    </row>
    <row r="1130" spans="1:12" ht="13.2" x14ac:dyDescent="0.25">
      <c r="A1130" s="7" t="s">
        <v>760</v>
      </c>
      <c r="B1130" s="14" t="s">
        <v>1884</v>
      </c>
      <c r="C1130" s="22">
        <f>VLOOKUP(A1130,Μητρώο!$A$2:$E$1187,5,FALSE)</f>
        <v>45751</v>
      </c>
      <c r="D1130" s="14">
        <f>VLOOKUP(A1130,Ποσότητα!$A$2:$J$1184,6,FALSE)</f>
        <v>5</v>
      </c>
      <c r="E1130" s="5" t="s">
        <v>2497</v>
      </c>
      <c r="F1130" s="14">
        <f>VLOOKUP(A1130,Μητρώο!$A$2:$C$1187,3)</f>
        <v>10</v>
      </c>
      <c r="G1130" s="26">
        <v>13.85</v>
      </c>
      <c r="H1130" s="26">
        <v>0.93</v>
      </c>
      <c r="I1130" s="23">
        <v>12.92</v>
      </c>
      <c r="J1130" s="14"/>
      <c r="K1130" s="14" t="s">
        <v>2369</v>
      </c>
      <c r="L1130" s="14" t="s">
        <v>11</v>
      </c>
    </row>
    <row r="1131" spans="1:12" ht="13.2" x14ac:dyDescent="0.25">
      <c r="A1131" s="7" t="s">
        <v>761</v>
      </c>
      <c r="B1131" s="14" t="s">
        <v>1885</v>
      </c>
      <c r="C1131" s="22">
        <f>VLOOKUP(A1131,Μητρώο!$A$2:$E$1187,5,FALSE)</f>
        <v>45751</v>
      </c>
      <c r="D1131" s="14">
        <f>VLOOKUP(A1131,Ποσότητα!$A$2:$J$1184,6,FALSE)</f>
        <v>5</v>
      </c>
      <c r="E1131" s="5" t="s">
        <v>2497</v>
      </c>
      <c r="F1131" s="14">
        <f>VLOOKUP(A1131,Μητρώο!$A$2:$C$1187,3)</f>
        <v>10</v>
      </c>
      <c r="G1131" s="26">
        <v>10.7</v>
      </c>
      <c r="H1131" s="26">
        <v>0.72</v>
      </c>
      <c r="I1131" s="23">
        <v>9.98</v>
      </c>
      <c r="J1131" s="14"/>
      <c r="K1131" s="14" t="s">
        <v>2369</v>
      </c>
      <c r="L1131" s="14" t="s">
        <v>11</v>
      </c>
    </row>
    <row r="1132" spans="1:12" ht="13.2" x14ac:dyDescent="0.25">
      <c r="A1132" s="7" t="s">
        <v>762</v>
      </c>
      <c r="B1132" s="14" t="s">
        <v>1886</v>
      </c>
      <c r="C1132" s="22">
        <f>VLOOKUP(A1132,Μητρώο!$A$2:$E$1187,5,FALSE)</f>
        <v>45751</v>
      </c>
      <c r="D1132" s="14">
        <f>VLOOKUP(A1132,Ποσότητα!$A$2:$J$1184,6,FALSE)</f>
        <v>2</v>
      </c>
      <c r="E1132" s="5" t="s">
        <v>2497</v>
      </c>
      <c r="F1132" s="14">
        <f>VLOOKUP(A1132,Μητρώο!$A$2:$C$1187,3)</f>
        <v>10</v>
      </c>
      <c r="G1132" s="26">
        <v>13.78</v>
      </c>
      <c r="H1132" s="26">
        <v>0.92</v>
      </c>
      <c r="I1132" s="23">
        <v>12.86</v>
      </c>
      <c r="J1132" s="14"/>
      <c r="K1132" s="14" t="s">
        <v>2369</v>
      </c>
      <c r="L1132" s="14" t="s">
        <v>11</v>
      </c>
    </row>
    <row r="1133" spans="1:12" ht="13.2" x14ac:dyDescent="0.25">
      <c r="A1133" s="7" t="s">
        <v>763</v>
      </c>
      <c r="B1133" s="14" t="s">
        <v>1887</v>
      </c>
      <c r="C1133" s="22">
        <f>VLOOKUP(A1133,Μητρώο!$A$2:$E$1187,5,FALSE)</f>
        <v>45751</v>
      </c>
      <c r="D1133" s="14">
        <f>VLOOKUP(A1133,Ποσότητα!$A$2:$J$1184,6,FALSE)</f>
        <v>1</v>
      </c>
      <c r="E1133" s="5" t="s">
        <v>2497</v>
      </c>
      <c r="F1133" s="14">
        <f>VLOOKUP(A1133,Μητρώο!$A$2:$C$1187,3)</f>
        <v>10</v>
      </c>
      <c r="G1133" s="26">
        <v>12.59</v>
      </c>
      <c r="H1133" s="26">
        <v>0.85</v>
      </c>
      <c r="I1133" s="23">
        <v>11.74</v>
      </c>
      <c r="J1133" s="14"/>
      <c r="K1133" s="14" t="s">
        <v>2369</v>
      </c>
      <c r="L1133" s="14" t="s">
        <v>11</v>
      </c>
    </row>
    <row r="1134" spans="1:12" ht="13.2" x14ac:dyDescent="0.25">
      <c r="A1134" s="7" t="s">
        <v>764</v>
      </c>
      <c r="B1134" s="14" t="s">
        <v>1888</v>
      </c>
      <c r="C1134" s="22">
        <f>VLOOKUP(A1134,Μητρώο!$A$2:$E$1187,5,FALSE)</f>
        <v>45751</v>
      </c>
      <c r="D1134" s="14">
        <f>VLOOKUP(A1134,Ποσότητα!$A$2:$J$1184,6,FALSE)</f>
        <v>2</v>
      </c>
      <c r="E1134" s="5" t="s">
        <v>2497</v>
      </c>
      <c r="F1134" s="14">
        <f>VLOOKUP(A1134,Μητρώο!$A$2:$C$1187,3)</f>
        <v>10</v>
      </c>
      <c r="G1134" s="26">
        <v>23.6</v>
      </c>
      <c r="H1134" s="26">
        <v>1.58</v>
      </c>
      <c r="I1134" s="23">
        <v>22.02</v>
      </c>
      <c r="J1134" s="14"/>
      <c r="K1134" s="14" t="s">
        <v>2369</v>
      </c>
      <c r="L1134" s="14" t="s">
        <v>11</v>
      </c>
    </row>
    <row r="1135" spans="1:12" ht="13.2" x14ac:dyDescent="0.25">
      <c r="A1135" s="7" t="s">
        <v>765</v>
      </c>
      <c r="B1135" s="14" t="s">
        <v>1889</v>
      </c>
      <c r="C1135" s="22">
        <f>VLOOKUP(A1135,Μητρώο!$A$2:$E$1187,5,FALSE)</f>
        <v>45751</v>
      </c>
      <c r="D1135" s="14">
        <f>VLOOKUP(A1135,Ποσότητα!$A$2:$J$1184,6,FALSE)</f>
        <v>2</v>
      </c>
      <c r="E1135" s="5" t="s">
        <v>2497</v>
      </c>
      <c r="F1135" s="14">
        <f>VLOOKUP(A1135,Μητρώο!$A$2:$C$1187,3)</f>
        <v>10</v>
      </c>
      <c r="G1135" s="26">
        <v>5.22</v>
      </c>
      <c r="H1135" s="26">
        <v>0.35</v>
      </c>
      <c r="I1135" s="23">
        <v>4.87</v>
      </c>
      <c r="J1135" s="14"/>
      <c r="K1135" s="14" t="s">
        <v>2369</v>
      </c>
      <c r="L1135" s="14" t="s">
        <v>11</v>
      </c>
    </row>
    <row r="1136" spans="1:12" ht="13.2" x14ac:dyDescent="0.25">
      <c r="A1136" s="7" t="s">
        <v>766</v>
      </c>
      <c r="B1136" s="14" t="s">
        <v>1890</v>
      </c>
      <c r="C1136" s="22">
        <f>VLOOKUP(A1136,Μητρώο!$A$2:$E$1187,5,FALSE)</f>
        <v>45751</v>
      </c>
      <c r="D1136" s="14">
        <f>VLOOKUP(A1136,Ποσότητα!$A$2:$J$1184,6,FALSE)</f>
        <v>1</v>
      </c>
      <c r="E1136" s="5" t="s">
        <v>2497</v>
      </c>
      <c r="F1136" s="14">
        <f>VLOOKUP(A1136,Μητρώο!$A$2:$C$1187,3)</f>
        <v>10</v>
      </c>
      <c r="G1136" s="26">
        <v>10.93</v>
      </c>
      <c r="H1136" s="26">
        <v>0.73</v>
      </c>
      <c r="I1136" s="23">
        <v>10.199999999999999</v>
      </c>
      <c r="J1136" s="14"/>
      <c r="K1136" s="14" t="s">
        <v>2369</v>
      </c>
      <c r="L1136" s="14" t="s">
        <v>11</v>
      </c>
    </row>
    <row r="1137" spans="1:12" ht="13.2" x14ac:dyDescent="0.25">
      <c r="A1137" s="7" t="s">
        <v>767</v>
      </c>
      <c r="B1137" s="14" t="s">
        <v>1891</v>
      </c>
      <c r="C1137" s="22">
        <f>VLOOKUP(A1137,Μητρώο!$A$2:$E$1187,5,FALSE)</f>
        <v>45751</v>
      </c>
      <c r="D1137" s="14">
        <f>VLOOKUP(A1137,Ποσότητα!$A$2:$J$1184,6,FALSE)</f>
        <v>3</v>
      </c>
      <c r="E1137" s="5" t="s">
        <v>2497</v>
      </c>
      <c r="F1137" s="14">
        <f>VLOOKUP(A1137,Μητρώο!$A$2:$C$1187,3)</f>
        <v>10</v>
      </c>
      <c r="G1137" s="26">
        <v>14.73</v>
      </c>
      <c r="H1137" s="26">
        <v>0.99</v>
      </c>
      <c r="I1137" s="23">
        <v>13.74</v>
      </c>
      <c r="J1137" s="14"/>
      <c r="K1137" s="14" t="s">
        <v>2369</v>
      </c>
      <c r="L1137" s="14" t="s">
        <v>11</v>
      </c>
    </row>
    <row r="1138" spans="1:12" ht="13.2" x14ac:dyDescent="0.25">
      <c r="A1138" s="7" t="s">
        <v>768</v>
      </c>
      <c r="B1138" s="14" t="s">
        <v>1892</v>
      </c>
      <c r="C1138" s="22">
        <f>VLOOKUP(A1138,Μητρώο!$A$2:$E$1187,5,FALSE)</f>
        <v>45751</v>
      </c>
      <c r="D1138" s="14">
        <f>VLOOKUP(A1138,Ποσότητα!$A$2:$J$1184,6,FALSE)</f>
        <v>1</v>
      </c>
      <c r="E1138" s="5" t="s">
        <v>2497</v>
      </c>
      <c r="F1138" s="14">
        <f>VLOOKUP(A1138,Μητρώο!$A$2:$C$1187,3)</f>
        <v>10</v>
      </c>
      <c r="G1138" s="26">
        <v>3.05</v>
      </c>
      <c r="H1138" s="26">
        <v>0.2</v>
      </c>
      <c r="I1138" s="23">
        <v>2.85</v>
      </c>
      <c r="J1138" s="14"/>
      <c r="K1138" s="14" t="s">
        <v>2369</v>
      </c>
      <c r="L1138" s="14" t="s">
        <v>11</v>
      </c>
    </row>
    <row r="1139" spans="1:12" ht="13.2" x14ac:dyDescent="0.25">
      <c r="A1139" s="7" t="s">
        <v>769</v>
      </c>
      <c r="B1139" s="14" t="s">
        <v>1893</v>
      </c>
      <c r="C1139" s="22">
        <f>VLOOKUP(A1139,Μητρώο!$A$2:$E$1187,5,FALSE)</f>
        <v>45751</v>
      </c>
      <c r="D1139" s="14">
        <f>VLOOKUP(A1139,Ποσότητα!$A$2:$J$1184,6,FALSE)</f>
        <v>3</v>
      </c>
      <c r="E1139" s="5" t="s">
        <v>2497</v>
      </c>
      <c r="F1139" s="14">
        <f>VLOOKUP(A1139,Μητρώο!$A$2:$C$1187,3)</f>
        <v>10</v>
      </c>
      <c r="G1139" s="26">
        <v>17.399999999999999</v>
      </c>
      <c r="H1139" s="26">
        <v>1.17</v>
      </c>
      <c r="I1139" s="23">
        <v>16.23</v>
      </c>
      <c r="J1139" s="14"/>
      <c r="K1139" s="14" t="s">
        <v>2369</v>
      </c>
      <c r="L1139" s="14" t="s">
        <v>11</v>
      </c>
    </row>
    <row r="1140" spans="1:12" ht="13.2" x14ac:dyDescent="0.25">
      <c r="A1140" s="7" t="s">
        <v>770</v>
      </c>
      <c r="B1140" s="14" t="s">
        <v>1894</v>
      </c>
      <c r="C1140" s="22">
        <f>VLOOKUP(A1140,Μητρώο!$A$2:$E$1187,5,FALSE)</f>
        <v>45751</v>
      </c>
      <c r="D1140" s="14">
        <f>VLOOKUP(A1140,Ποσότητα!$A$2:$J$1184,6,FALSE)</f>
        <v>2</v>
      </c>
      <c r="E1140" s="5" t="s">
        <v>2497</v>
      </c>
      <c r="F1140" s="14">
        <f>VLOOKUP(A1140,Μητρώο!$A$2:$C$1187,3)</f>
        <v>10</v>
      </c>
      <c r="G1140" s="26">
        <v>27.16</v>
      </c>
      <c r="H1140" s="26">
        <v>1.82</v>
      </c>
      <c r="I1140" s="23">
        <v>25.34</v>
      </c>
      <c r="J1140" s="14"/>
      <c r="K1140" s="14" t="s">
        <v>2369</v>
      </c>
      <c r="L1140" s="14" t="s">
        <v>11</v>
      </c>
    </row>
    <row r="1141" spans="1:12" ht="13.2" x14ac:dyDescent="0.25">
      <c r="A1141" s="7" t="s">
        <v>771</v>
      </c>
      <c r="B1141" s="14" t="s">
        <v>1895</v>
      </c>
      <c r="C1141" s="22">
        <f>VLOOKUP(A1141,Μητρώο!$A$2:$E$1187,5,FALSE)</f>
        <v>45751</v>
      </c>
      <c r="D1141" s="14">
        <f>VLOOKUP(A1141,Ποσότητα!$A$2:$J$1184,6,FALSE)</f>
        <v>3</v>
      </c>
      <c r="E1141" s="5" t="s">
        <v>2497</v>
      </c>
      <c r="F1141" s="14">
        <f>VLOOKUP(A1141,Μητρώο!$A$2:$C$1187,3)</f>
        <v>10</v>
      </c>
      <c r="G1141" s="26">
        <v>9.0299999999999994</v>
      </c>
      <c r="H1141" s="26">
        <v>0.61</v>
      </c>
      <c r="I1141" s="23">
        <v>8.42</v>
      </c>
      <c r="J1141" s="14"/>
      <c r="K1141" s="14" t="s">
        <v>2369</v>
      </c>
      <c r="L1141" s="14" t="s">
        <v>11</v>
      </c>
    </row>
    <row r="1142" spans="1:12" ht="13.2" x14ac:dyDescent="0.25">
      <c r="A1142" s="7" t="s">
        <v>772</v>
      </c>
      <c r="B1142" s="14" t="s">
        <v>1896</v>
      </c>
      <c r="C1142" s="22">
        <f>VLOOKUP(A1142,Μητρώο!$A$2:$E$1187,5,FALSE)</f>
        <v>45751</v>
      </c>
      <c r="D1142" s="14">
        <f>VLOOKUP(A1142,Ποσότητα!$A$2:$J$1184,6,FALSE)</f>
        <v>3</v>
      </c>
      <c r="E1142" s="5" t="s">
        <v>2497</v>
      </c>
      <c r="F1142" s="14">
        <f>VLOOKUP(A1142,Μητρώο!$A$2:$C$1187,3)</f>
        <v>10</v>
      </c>
      <c r="G1142" s="26">
        <v>37.200000000000003</v>
      </c>
      <c r="H1142" s="26">
        <v>2.5</v>
      </c>
      <c r="I1142" s="23">
        <v>34.700000000000003</v>
      </c>
      <c r="J1142" s="14"/>
      <c r="K1142" s="14" t="s">
        <v>2369</v>
      </c>
      <c r="L1142" s="14" t="s">
        <v>11</v>
      </c>
    </row>
    <row r="1143" spans="1:12" ht="13.2" x14ac:dyDescent="0.25">
      <c r="A1143" s="7" t="s">
        <v>773</v>
      </c>
      <c r="B1143" s="14" t="s">
        <v>1897</v>
      </c>
      <c r="C1143" s="22">
        <f>VLOOKUP(A1143,Μητρώο!$A$2:$E$1187,5,FALSE)</f>
        <v>45751</v>
      </c>
      <c r="D1143" s="14">
        <f>VLOOKUP(A1143,Ποσότητα!$A$2:$J$1184,6,FALSE)</f>
        <v>3</v>
      </c>
      <c r="E1143" s="5" t="s">
        <v>2497</v>
      </c>
      <c r="F1143" s="14">
        <f>VLOOKUP(A1143,Μητρώο!$A$2:$C$1187,3)</f>
        <v>10</v>
      </c>
      <c r="G1143" s="26">
        <v>4.59</v>
      </c>
      <c r="H1143" s="26">
        <v>0.31</v>
      </c>
      <c r="I1143" s="23">
        <v>4.28</v>
      </c>
      <c r="J1143" s="14"/>
      <c r="K1143" s="14" t="s">
        <v>2369</v>
      </c>
      <c r="L1143" s="14" t="s">
        <v>11</v>
      </c>
    </row>
    <row r="1144" spans="1:12" ht="13.2" x14ac:dyDescent="0.25">
      <c r="A1144" s="7" t="s">
        <v>774</v>
      </c>
      <c r="B1144" s="14" t="s">
        <v>1898</v>
      </c>
      <c r="C1144" s="22">
        <f>VLOOKUP(A1144,Μητρώο!$A$2:$E$1187,5,FALSE)</f>
        <v>45751</v>
      </c>
      <c r="D1144" s="14">
        <f>VLOOKUP(A1144,Ποσότητα!$A$2:$J$1184,6,FALSE)</f>
        <v>3</v>
      </c>
      <c r="E1144" s="5" t="s">
        <v>2497</v>
      </c>
      <c r="F1144" s="14">
        <f>VLOOKUP(A1144,Μητρώο!$A$2:$C$1187,3)</f>
        <v>10</v>
      </c>
      <c r="G1144" s="26">
        <v>12.42</v>
      </c>
      <c r="H1144" s="26">
        <v>0.83</v>
      </c>
      <c r="I1144" s="23">
        <v>11.59</v>
      </c>
      <c r="J1144" s="14"/>
      <c r="K1144" s="14" t="s">
        <v>2369</v>
      </c>
      <c r="L1144" s="14" t="s">
        <v>11</v>
      </c>
    </row>
    <row r="1145" spans="1:12" ht="13.2" x14ac:dyDescent="0.25">
      <c r="A1145" s="7" t="s">
        <v>775</v>
      </c>
      <c r="B1145" s="14" t="s">
        <v>1899</v>
      </c>
      <c r="C1145" s="22">
        <f>VLOOKUP(A1145,Μητρώο!$A$2:$E$1187,5,FALSE)</f>
        <v>45751</v>
      </c>
      <c r="D1145" s="14">
        <f>VLOOKUP(A1145,Ποσότητα!$A$2:$J$1184,6,FALSE)</f>
        <v>3</v>
      </c>
      <c r="E1145" s="5" t="s">
        <v>2497</v>
      </c>
      <c r="F1145" s="14">
        <f>VLOOKUP(A1145,Μητρώο!$A$2:$C$1187,3)</f>
        <v>10</v>
      </c>
      <c r="G1145" s="26">
        <v>13.32</v>
      </c>
      <c r="H1145" s="26">
        <v>0.89</v>
      </c>
      <c r="I1145" s="23">
        <v>12.43</v>
      </c>
      <c r="J1145" s="14"/>
      <c r="K1145" s="14" t="s">
        <v>2369</v>
      </c>
      <c r="L1145" s="14" t="s">
        <v>11</v>
      </c>
    </row>
    <row r="1146" spans="1:12" ht="13.2" x14ac:dyDescent="0.25">
      <c r="A1146" s="7" t="s">
        <v>776</v>
      </c>
      <c r="B1146" s="14" t="s">
        <v>1900</v>
      </c>
      <c r="C1146" s="22">
        <f>VLOOKUP(A1146,Μητρώο!$A$2:$E$1187,5,FALSE)</f>
        <v>45751</v>
      </c>
      <c r="D1146" s="14">
        <f>VLOOKUP(A1146,Ποσότητα!$A$2:$J$1184,6,FALSE)</f>
        <v>3</v>
      </c>
      <c r="E1146" s="5" t="s">
        <v>2497</v>
      </c>
      <c r="F1146" s="14">
        <f>VLOOKUP(A1146,Μητρώο!$A$2:$C$1187,3)</f>
        <v>10</v>
      </c>
      <c r="G1146" s="26">
        <v>11.19</v>
      </c>
      <c r="H1146" s="26">
        <v>0.75</v>
      </c>
      <c r="I1146" s="23">
        <v>10.44</v>
      </c>
      <c r="J1146" s="14"/>
      <c r="K1146" s="14" t="s">
        <v>2369</v>
      </c>
      <c r="L1146" s="14" t="s">
        <v>11</v>
      </c>
    </row>
    <row r="1147" spans="1:12" ht="13.2" x14ac:dyDescent="0.25">
      <c r="A1147" s="7" t="s">
        <v>777</v>
      </c>
      <c r="B1147" s="14" t="s">
        <v>1901</v>
      </c>
      <c r="C1147" s="22">
        <f>VLOOKUP(A1147,Μητρώο!$A$2:$E$1187,5,FALSE)</f>
        <v>45751</v>
      </c>
      <c r="D1147" s="14">
        <f>VLOOKUP(A1147,Ποσότητα!$A$2:$J$1184,6,FALSE)</f>
        <v>3</v>
      </c>
      <c r="E1147" s="5" t="s">
        <v>2497</v>
      </c>
      <c r="F1147" s="14">
        <f>VLOOKUP(A1147,Μητρώο!$A$2:$C$1187,3)</f>
        <v>10</v>
      </c>
      <c r="G1147" s="26">
        <v>10.199999999999999</v>
      </c>
      <c r="H1147" s="26">
        <v>0.68</v>
      </c>
      <c r="I1147" s="23">
        <v>9.52</v>
      </c>
      <c r="J1147" s="14"/>
      <c r="K1147" s="14" t="s">
        <v>2369</v>
      </c>
      <c r="L1147" s="14" t="s">
        <v>11</v>
      </c>
    </row>
    <row r="1148" spans="1:12" ht="13.2" x14ac:dyDescent="0.25">
      <c r="A1148" s="7" t="s">
        <v>1182</v>
      </c>
      <c r="B1148" s="14" t="s">
        <v>2311</v>
      </c>
      <c r="C1148" s="22">
        <f>VLOOKUP(A1148,Μητρώο!$A$2:$E$1187,5,FALSE)</f>
        <v>45751</v>
      </c>
      <c r="D1148" s="14">
        <f>VLOOKUP(A1148,Ποσότητα!$A$2:$J$1184,6,FALSE)</f>
        <v>10</v>
      </c>
      <c r="E1148" s="5" t="s">
        <v>2496</v>
      </c>
      <c r="F1148" s="14">
        <f>VLOOKUP(A1148,Μητρώο!$A$2:$C$1187,3)</f>
        <v>10</v>
      </c>
      <c r="G1148" s="26">
        <v>24.3</v>
      </c>
      <c r="H1148" s="26">
        <v>1.63</v>
      </c>
      <c r="I1148" s="23">
        <v>22.67</v>
      </c>
      <c r="J1148" s="14"/>
      <c r="K1148" s="14" t="s">
        <v>45</v>
      </c>
      <c r="L1148" s="14" t="s">
        <v>11</v>
      </c>
    </row>
    <row r="1149" spans="1:12" ht="13.2" x14ac:dyDescent="0.25">
      <c r="A1149" s="7" t="s">
        <v>778</v>
      </c>
      <c r="B1149" s="14" t="s">
        <v>1902</v>
      </c>
      <c r="C1149" s="22">
        <f>VLOOKUP(A1149,Μητρώο!$A$2:$E$1187,5,FALSE)</f>
        <v>45751</v>
      </c>
      <c r="D1149" s="14">
        <f>VLOOKUP(A1149,Ποσότητα!$A$2:$J$1184,6,FALSE)</f>
        <v>96</v>
      </c>
      <c r="E1149" s="5" t="s">
        <v>2497</v>
      </c>
      <c r="F1149" s="14">
        <f>VLOOKUP(A1149,Μητρώο!$A$2:$C$1187,3)</f>
        <v>10</v>
      </c>
      <c r="G1149" s="26">
        <v>83.52</v>
      </c>
      <c r="H1149" s="26">
        <v>5.61</v>
      </c>
      <c r="I1149" s="23">
        <v>77.91</v>
      </c>
      <c r="J1149" s="14"/>
      <c r="K1149" s="14" t="s">
        <v>2369</v>
      </c>
      <c r="L1149" s="14" t="s">
        <v>11</v>
      </c>
    </row>
    <row r="1150" spans="1:12" ht="13.2" x14ac:dyDescent="0.25">
      <c r="A1150" s="7" t="s">
        <v>779</v>
      </c>
      <c r="B1150" s="14" t="s">
        <v>1903</v>
      </c>
      <c r="C1150" s="22">
        <f>VLOOKUP(A1150,Μητρώο!$A$2:$E$1187,5,FALSE)</f>
        <v>45751</v>
      </c>
      <c r="D1150" s="14">
        <f>VLOOKUP(A1150,Ποσότητα!$A$2:$J$1184,6,FALSE)</f>
        <v>204</v>
      </c>
      <c r="E1150" s="5" t="s">
        <v>2497</v>
      </c>
      <c r="F1150" s="14">
        <f>VLOOKUP(A1150,Μητρώο!$A$2:$C$1187,3)</f>
        <v>10</v>
      </c>
      <c r="G1150" s="26">
        <v>177.48</v>
      </c>
      <c r="H1150" s="26">
        <v>11.91</v>
      </c>
      <c r="I1150" s="23">
        <v>165.57</v>
      </c>
      <c r="J1150" s="14"/>
      <c r="K1150" s="14" t="s">
        <v>2369</v>
      </c>
      <c r="L1150" s="14" t="s">
        <v>11</v>
      </c>
    </row>
    <row r="1151" spans="1:12" ht="13.2" x14ac:dyDescent="0.25">
      <c r="A1151" s="7" t="s">
        <v>780</v>
      </c>
      <c r="B1151" s="14" t="s">
        <v>1673</v>
      </c>
      <c r="C1151" s="22">
        <f>VLOOKUP(A1151,Μητρώο!$A$2:$E$1187,5,FALSE)</f>
        <v>45751</v>
      </c>
      <c r="D1151" s="14">
        <f>VLOOKUP(A1151,Ποσότητα!$A$2:$J$1184,6,FALSE)</f>
        <v>4</v>
      </c>
      <c r="E1151" s="5" t="s">
        <v>2497</v>
      </c>
      <c r="F1151" s="14">
        <f>VLOOKUP(A1151,Μητρώο!$A$2:$C$1187,3)</f>
        <v>10</v>
      </c>
      <c r="G1151" s="26">
        <v>7.6</v>
      </c>
      <c r="H1151" s="26">
        <v>0.51</v>
      </c>
      <c r="I1151" s="23">
        <v>7.09</v>
      </c>
      <c r="J1151" s="14"/>
      <c r="K1151" s="14" t="s">
        <v>2369</v>
      </c>
      <c r="L1151" s="14" t="s">
        <v>11</v>
      </c>
    </row>
    <row r="1152" spans="1:12" ht="13.2" x14ac:dyDescent="0.25">
      <c r="A1152" s="7" t="s">
        <v>781</v>
      </c>
      <c r="B1152" s="14" t="s">
        <v>1904</v>
      </c>
      <c r="C1152" s="22">
        <f>VLOOKUP(A1152,Μητρώο!$A$2:$E$1187,5,FALSE)</f>
        <v>45751</v>
      </c>
      <c r="D1152" s="14">
        <f>VLOOKUP(A1152,Ποσότητα!$A$2:$J$1184,6,FALSE)</f>
        <v>96</v>
      </c>
      <c r="E1152" s="5" t="s">
        <v>2497</v>
      </c>
      <c r="F1152" s="14">
        <f>VLOOKUP(A1152,Μητρώο!$A$2:$C$1187,3)</f>
        <v>10</v>
      </c>
      <c r="G1152" s="26">
        <v>107.52</v>
      </c>
      <c r="H1152" s="26">
        <v>7.22</v>
      </c>
      <c r="I1152" s="23">
        <v>100.3</v>
      </c>
      <c r="J1152" s="14"/>
      <c r="K1152" s="14" t="s">
        <v>2369</v>
      </c>
      <c r="L1152" s="14" t="s">
        <v>11</v>
      </c>
    </row>
    <row r="1153" spans="1:12" ht="13.2" x14ac:dyDescent="0.25">
      <c r="A1153" s="7" t="s">
        <v>782</v>
      </c>
      <c r="B1153" s="14" t="s">
        <v>1905</v>
      </c>
      <c r="C1153" s="22">
        <f>VLOOKUP(A1153,Μητρώο!$A$2:$E$1187,5,FALSE)</f>
        <v>45751</v>
      </c>
      <c r="D1153" s="14">
        <f>VLOOKUP(A1153,Ποσότητα!$A$2:$J$1184,6,FALSE)</f>
        <v>96</v>
      </c>
      <c r="E1153" s="5" t="s">
        <v>2497</v>
      </c>
      <c r="F1153" s="14">
        <f>VLOOKUP(A1153,Μητρώο!$A$2:$C$1187,3)</f>
        <v>10</v>
      </c>
      <c r="G1153" s="26">
        <v>107.52</v>
      </c>
      <c r="H1153" s="26">
        <v>7.22</v>
      </c>
      <c r="I1153" s="23">
        <v>100.3</v>
      </c>
      <c r="J1153" s="14"/>
      <c r="K1153" s="14" t="s">
        <v>2369</v>
      </c>
      <c r="L1153" s="14" t="s">
        <v>11</v>
      </c>
    </row>
    <row r="1154" spans="1:12" ht="13.2" x14ac:dyDescent="0.25">
      <c r="A1154" s="7" t="s">
        <v>783</v>
      </c>
      <c r="B1154" s="14" t="s">
        <v>1906</v>
      </c>
      <c r="C1154" s="22">
        <f>VLOOKUP(A1154,Μητρώο!$A$2:$E$1187,5,FALSE)</f>
        <v>45751</v>
      </c>
      <c r="D1154" s="14">
        <f>VLOOKUP(A1154,Ποσότητα!$A$2:$J$1184,6,FALSE)</f>
        <v>10</v>
      </c>
      <c r="E1154" s="5" t="s">
        <v>2497</v>
      </c>
      <c r="F1154" s="14">
        <f>VLOOKUP(A1154,Μητρώο!$A$2:$C$1187,3)</f>
        <v>10</v>
      </c>
      <c r="G1154" s="26">
        <v>28.4</v>
      </c>
      <c r="H1154" s="26">
        <v>1.91</v>
      </c>
      <c r="I1154" s="23">
        <v>26.49</v>
      </c>
      <c r="J1154" s="14"/>
      <c r="K1154" s="14" t="s">
        <v>2369</v>
      </c>
      <c r="L1154" s="14" t="s">
        <v>11</v>
      </c>
    </row>
    <row r="1155" spans="1:12" ht="13.2" x14ac:dyDescent="0.25">
      <c r="A1155" s="7" t="s">
        <v>784</v>
      </c>
      <c r="B1155" s="14" t="s">
        <v>1907</v>
      </c>
      <c r="C1155" s="22">
        <f>VLOOKUP(A1155,Μητρώο!$A$2:$E$1187,5,FALSE)</f>
        <v>45751</v>
      </c>
      <c r="D1155" s="14">
        <f>VLOOKUP(A1155,Ποσότητα!$A$2:$J$1184,6,FALSE)</f>
        <v>2</v>
      </c>
      <c r="E1155" s="5" t="s">
        <v>2497</v>
      </c>
      <c r="F1155" s="14">
        <f>VLOOKUP(A1155,Μητρώο!$A$2:$C$1187,3)</f>
        <v>10</v>
      </c>
      <c r="G1155" s="26">
        <v>21.38</v>
      </c>
      <c r="H1155" s="26">
        <v>1.44</v>
      </c>
      <c r="I1155" s="23">
        <v>19.940000000000001</v>
      </c>
      <c r="J1155" s="14"/>
      <c r="K1155" s="14" t="s">
        <v>2369</v>
      </c>
      <c r="L1155" s="14" t="s">
        <v>11</v>
      </c>
    </row>
    <row r="1156" spans="1:12" ht="13.2" x14ac:dyDescent="0.25">
      <c r="A1156" s="7" t="s">
        <v>785</v>
      </c>
      <c r="B1156" s="14" t="s">
        <v>1908</v>
      </c>
      <c r="C1156" s="22">
        <f>VLOOKUP(A1156,Μητρώο!$A$2:$E$1187,5,FALSE)</f>
        <v>45751</v>
      </c>
      <c r="D1156" s="14">
        <f>VLOOKUP(A1156,Ποσότητα!$A$2:$J$1184,6,FALSE)</f>
        <v>4</v>
      </c>
      <c r="E1156" s="5" t="s">
        <v>2497</v>
      </c>
      <c r="F1156" s="14">
        <f>VLOOKUP(A1156,Μητρώο!$A$2:$C$1187,3)</f>
        <v>10</v>
      </c>
      <c r="G1156" s="26">
        <v>21.56</v>
      </c>
      <c r="H1156" s="26">
        <v>1.45</v>
      </c>
      <c r="I1156" s="23">
        <v>20.11</v>
      </c>
      <c r="J1156" s="14"/>
      <c r="K1156" s="14" t="s">
        <v>2369</v>
      </c>
      <c r="L1156" s="14" t="s">
        <v>11</v>
      </c>
    </row>
    <row r="1157" spans="1:12" ht="13.2" x14ac:dyDescent="0.25">
      <c r="A1157" s="7" t="s">
        <v>786</v>
      </c>
      <c r="B1157" s="14" t="s">
        <v>1909</v>
      </c>
      <c r="C1157" s="22">
        <f>VLOOKUP(A1157,Μητρώο!$A$2:$E$1187,5,FALSE)</f>
        <v>45751</v>
      </c>
      <c r="D1157" s="14">
        <f>VLOOKUP(A1157,Ποσότητα!$A$2:$J$1184,6,FALSE)</f>
        <v>20</v>
      </c>
      <c r="E1157" s="5" t="s">
        <v>2497</v>
      </c>
      <c r="F1157" s="14">
        <f>VLOOKUP(A1157,Μητρώο!$A$2:$C$1187,3)</f>
        <v>10</v>
      </c>
      <c r="G1157" s="26">
        <v>24.4</v>
      </c>
      <c r="H1157" s="26">
        <v>1.64</v>
      </c>
      <c r="I1157" s="23">
        <v>22.76</v>
      </c>
      <c r="J1157" s="14"/>
      <c r="K1157" s="14" t="s">
        <v>2369</v>
      </c>
      <c r="L1157" s="14" t="s">
        <v>11</v>
      </c>
    </row>
    <row r="1158" spans="1:12" ht="13.2" x14ac:dyDescent="0.25">
      <c r="A1158" s="7" t="s">
        <v>787</v>
      </c>
      <c r="B1158" s="14" t="s">
        <v>1910</v>
      </c>
      <c r="C1158" s="22">
        <f>VLOOKUP(A1158,Μητρώο!$A$2:$E$1187,5,FALSE)</f>
        <v>45751</v>
      </c>
      <c r="D1158" s="14">
        <f>VLOOKUP(A1158,Ποσότητα!$A$2:$J$1184,6,FALSE)</f>
        <v>1</v>
      </c>
      <c r="E1158" s="5" t="s">
        <v>2497</v>
      </c>
      <c r="F1158" s="14">
        <f>VLOOKUP(A1158,Μητρώο!$A$2:$C$1187,3)</f>
        <v>10</v>
      </c>
      <c r="G1158" s="26">
        <v>7.57</v>
      </c>
      <c r="H1158" s="26">
        <v>0.51</v>
      </c>
      <c r="I1158" s="23">
        <v>7.06</v>
      </c>
      <c r="J1158" s="14"/>
      <c r="K1158" s="14" t="s">
        <v>2369</v>
      </c>
      <c r="L1158" s="14" t="s">
        <v>11</v>
      </c>
    </row>
    <row r="1159" spans="1:12" ht="13.2" x14ac:dyDescent="0.25">
      <c r="A1159" s="7" t="s">
        <v>788</v>
      </c>
      <c r="B1159" s="14" t="s">
        <v>1910</v>
      </c>
      <c r="C1159" s="22">
        <f>VLOOKUP(A1159,Μητρώο!$A$2:$E$1187,5,FALSE)</f>
        <v>45751</v>
      </c>
      <c r="D1159" s="14">
        <f>VLOOKUP(A1159,Ποσότητα!$A$2:$J$1184,6,FALSE)</f>
        <v>1</v>
      </c>
      <c r="E1159" s="5" t="s">
        <v>2497</v>
      </c>
      <c r="F1159" s="14">
        <f>VLOOKUP(A1159,Μητρώο!$A$2:$C$1187,3)</f>
        <v>10</v>
      </c>
      <c r="G1159" s="26">
        <v>7.19</v>
      </c>
      <c r="H1159" s="26">
        <v>0.48</v>
      </c>
      <c r="I1159" s="23">
        <v>6.71</v>
      </c>
      <c r="J1159" s="14"/>
      <c r="K1159" s="14" t="s">
        <v>2369</v>
      </c>
      <c r="L1159" s="14" t="s">
        <v>11</v>
      </c>
    </row>
    <row r="1160" spans="1:12" ht="13.2" x14ac:dyDescent="0.25">
      <c r="A1160" s="7" t="s">
        <v>789</v>
      </c>
      <c r="B1160" s="14" t="s">
        <v>1911</v>
      </c>
      <c r="C1160" s="22">
        <f>VLOOKUP(A1160,Μητρώο!$A$2:$E$1187,5,FALSE)</f>
        <v>45751</v>
      </c>
      <c r="D1160" s="14">
        <f>VLOOKUP(A1160,Ποσότητα!$A$2:$J$1184,6,FALSE)</f>
        <v>2</v>
      </c>
      <c r="E1160" s="5" t="s">
        <v>2497</v>
      </c>
      <c r="F1160" s="14">
        <f>VLOOKUP(A1160,Μητρώο!$A$2:$C$1187,3)</f>
        <v>10</v>
      </c>
      <c r="G1160" s="26">
        <v>11.56</v>
      </c>
      <c r="H1160" s="26">
        <v>0.78</v>
      </c>
      <c r="I1160" s="23">
        <v>10.78</v>
      </c>
      <c r="J1160" s="14"/>
      <c r="K1160" s="14" t="s">
        <v>2369</v>
      </c>
      <c r="L1160" s="14" t="s">
        <v>11</v>
      </c>
    </row>
    <row r="1161" spans="1:12" ht="13.2" x14ac:dyDescent="0.25">
      <c r="A1161" s="7" t="s">
        <v>790</v>
      </c>
      <c r="B1161" s="14" t="s">
        <v>1912</v>
      </c>
      <c r="C1161" s="22">
        <f>VLOOKUP(A1161,Μητρώο!$A$2:$E$1187,5,FALSE)</f>
        <v>45751</v>
      </c>
      <c r="D1161" s="14">
        <f>VLOOKUP(A1161,Ποσότητα!$A$2:$J$1184,6,FALSE)</f>
        <v>312</v>
      </c>
      <c r="E1161" s="5" t="s">
        <v>2497</v>
      </c>
      <c r="F1161" s="14">
        <f>VLOOKUP(A1161,Μητρώο!$A$2:$C$1187,3)</f>
        <v>10</v>
      </c>
      <c r="G1161" s="26">
        <v>187.2</v>
      </c>
      <c r="H1161" s="26">
        <v>12.57</v>
      </c>
      <c r="I1161" s="23">
        <v>174.63</v>
      </c>
      <c r="J1161" s="14"/>
      <c r="K1161" s="14" t="s">
        <v>2369</v>
      </c>
      <c r="L1161" s="14" t="s">
        <v>11</v>
      </c>
    </row>
    <row r="1162" spans="1:12" ht="13.2" x14ac:dyDescent="0.25">
      <c r="A1162" s="7" t="s">
        <v>791</v>
      </c>
      <c r="B1162" s="14" t="s">
        <v>1913</v>
      </c>
      <c r="C1162" s="22">
        <f>VLOOKUP(A1162,Μητρώο!$A$2:$E$1187,5,FALSE)</f>
        <v>45751</v>
      </c>
      <c r="D1162" s="14">
        <f>VLOOKUP(A1162,Ποσότητα!$A$2:$J$1184,6,FALSE)</f>
        <v>300</v>
      </c>
      <c r="E1162" s="5" t="s">
        <v>2497</v>
      </c>
      <c r="F1162" s="14">
        <f>VLOOKUP(A1162,Μητρώο!$A$2:$C$1187,3)</f>
        <v>10</v>
      </c>
      <c r="G1162" s="26">
        <v>369</v>
      </c>
      <c r="H1162" s="26">
        <v>24.77</v>
      </c>
      <c r="I1162" s="23">
        <v>344.23</v>
      </c>
      <c r="J1162" s="14"/>
      <c r="K1162" s="14" t="s">
        <v>2369</v>
      </c>
      <c r="L1162" s="14" t="s">
        <v>11</v>
      </c>
    </row>
    <row r="1163" spans="1:12" ht="13.2" x14ac:dyDescent="0.25">
      <c r="A1163" s="7" t="s">
        <v>1183</v>
      </c>
      <c r="B1163" s="14" t="s">
        <v>2312</v>
      </c>
      <c r="C1163" s="22">
        <f>VLOOKUP(A1163,Μητρώο!$A$2:$E$1187,5,FALSE)</f>
        <v>45915</v>
      </c>
      <c r="D1163" s="14">
        <f>VLOOKUP(A1163,Ποσότητα!$A$2:$J$1184,6,FALSE)</f>
        <v>1</v>
      </c>
      <c r="E1163" s="5" t="s">
        <v>2496</v>
      </c>
      <c r="F1163" s="14">
        <f>VLOOKUP(A1163,Μητρώο!$A$2:$C$1187,3)</f>
        <v>10</v>
      </c>
      <c r="G1163" s="26">
        <v>87.12</v>
      </c>
      <c r="H1163" s="26">
        <v>2.2000000000000002</v>
      </c>
      <c r="I1163" s="23">
        <v>84.92</v>
      </c>
      <c r="J1163" s="14"/>
      <c r="K1163" s="14" t="s">
        <v>45</v>
      </c>
      <c r="L1163" s="14" t="s">
        <v>11</v>
      </c>
    </row>
    <row r="1164" spans="1:12" ht="13.2" x14ac:dyDescent="0.25">
      <c r="A1164" s="7" t="s">
        <v>1184</v>
      </c>
      <c r="B1164" s="14" t="s">
        <v>1772</v>
      </c>
      <c r="C1164" s="22">
        <f>VLOOKUP(A1164,Μητρώο!$A$2:$E$1187,5,FALSE)</f>
        <v>45915</v>
      </c>
      <c r="D1164" s="14">
        <f>VLOOKUP(A1164,Ποσότητα!$A$2:$J$1184,6,FALSE)</f>
        <v>5</v>
      </c>
      <c r="E1164" s="5" t="s">
        <v>2496</v>
      </c>
      <c r="F1164" s="14">
        <f>VLOOKUP(A1164,Μητρώο!$A$2:$C$1187,3)</f>
        <v>10</v>
      </c>
      <c r="G1164" s="26">
        <v>8.1999999999999993</v>
      </c>
      <c r="H1164" s="26">
        <v>0.21</v>
      </c>
      <c r="I1164" s="23">
        <v>7.99</v>
      </c>
      <c r="J1164" s="14"/>
      <c r="K1164" s="14" t="s">
        <v>45</v>
      </c>
      <c r="L1164" s="14" t="s">
        <v>11</v>
      </c>
    </row>
    <row r="1165" spans="1:12" ht="13.2" x14ac:dyDescent="0.25">
      <c r="A1165" s="7" t="s">
        <v>792</v>
      </c>
      <c r="B1165" s="14" t="s">
        <v>1914</v>
      </c>
      <c r="C1165" s="22">
        <f>VLOOKUP(A1165,Μητρώο!$A$2:$E$1187,5,FALSE)</f>
        <v>45915</v>
      </c>
      <c r="D1165" s="14">
        <f>VLOOKUP(A1165,Ποσότητα!$A$2:$J$1184,6,FALSE)</f>
        <v>204</v>
      </c>
      <c r="E1165" s="5" t="s">
        <v>2497</v>
      </c>
      <c r="F1165" s="14">
        <f>VLOOKUP(A1165,Μητρώο!$A$2:$C$1187,3)</f>
        <v>10</v>
      </c>
      <c r="G1165" s="26">
        <v>106.08</v>
      </c>
      <c r="H1165" s="26">
        <v>2.67</v>
      </c>
      <c r="I1165" s="23">
        <v>103.41</v>
      </c>
      <c r="J1165" s="14"/>
      <c r="K1165" s="14" t="s">
        <v>2369</v>
      </c>
      <c r="L1165" s="14" t="s">
        <v>11</v>
      </c>
    </row>
    <row r="1166" spans="1:12" ht="13.2" x14ac:dyDescent="0.25">
      <c r="A1166" s="7" t="s">
        <v>793</v>
      </c>
      <c r="B1166" s="14" t="s">
        <v>1915</v>
      </c>
      <c r="C1166" s="22">
        <f>VLOOKUP(A1166,Μητρώο!$A$2:$E$1187,5,FALSE)</f>
        <v>45901</v>
      </c>
      <c r="D1166" s="14">
        <f>VLOOKUP(A1166,Ποσότητα!$A$2:$J$1184,6,FALSE)</f>
        <v>204</v>
      </c>
      <c r="E1166" s="5" t="s">
        <v>2497</v>
      </c>
      <c r="F1166" s="14">
        <f>VLOOKUP(A1166,Μητρώο!$A$2:$C$1187,3)</f>
        <v>10</v>
      </c>
      <c r="G1166" s="26">
        <v>53.04</v>
      </c>
      <c r="H1166" s="26">
        <v>1.34</v>
      </c>
      <c r="I1166" s="23">
        <v>51.7</v>
      </c>
      <c r="J1166" s="14"/>
      <c r="K1166" s="14" t="s">
        <v>2369</v>
      </c>
      <c r="L1166" s="14" t="s">
        <v>11</v>
      </c>
    </row>
    <row r="1167" spans="1:12" ht="13.2" x14ac:dyDescent="0.25">
      <c r="A1167" s="7" t="s">
        <v>1185</v>
      </c>
      <c r="B1167" s="14" t="s">
        <v>1773</v>
      </c>
      <c r="C1167" s="22">
        <f>VLOOKUP(A1167,Μητρώο!$A$2:$E$1187,5,FALSE)</f>
        <v>45901</v>
      </c>
      <c r="D1167" s="14">
        <f>VLOOKUP(A1167,Ποσότητα!$A$2:$J$1184,6,FALSE)</f>
        <v>1</v>
      </c>
      <c r="E1167" s="5" t="s">
        <v>2496</v>
      </c>
      <c r="F1167" s="14">
        <f>VLOOKUP(A1167,Μητρώο!$A$2:$C$1187,3)</f>
        <v>10</v>
      </c>
      <c r="G1167" s="26">
        <v>18.93</v>
      </c>
      <c r="H1167" s="26">
        <v>0.48</v>
      </c>
      <c r="I1167" s="23">
        <v>18.45</v>
      </c>
      <c r="J1167" s="14"/>
      <c r="K1167" s="14" t="s">
        <v>45</v>
      </c>
      <c r="L1167" s="14" t="s">
        <v>11</v>
      </c>
    </row>
    <row r="1168" spans="1:12" ht="13.2" x14ac:dyDescent="0.25">
      <c r="A1168" s="7" t="s">
        <v>128</v>
      </c>
      <c r="B1168" s="14" t="s">
        <v>1278</v>
      </c>
      <c r="C1168" s="22">
        <f>VLOOKUP(A1168,Μητρώο!$A$2:$E$1187,5,FALSE)</f>
        <v>45955</v>
      </c>
      <c r="D1168" s="14">
        <f>VLOOKUP(A1168,Ποσότητα!$A$2:$J$1184,6,FALSE)</f>
        <v>1</v>
      </c>
      <c r="E1168" s="5" t="s">
        <v>2491</v>
      </c>
      <c r="F1168" s="14">
        <f>VLOOKUP(A1168,Μητρώο!$A$2:$C$1187,3)</f>
        <v>10</v>
      </c>
      <c r="G1168" s="26">
        <v>181.45</v>
      </c>
      <c r="H1168" s="26">
        <v>3.38</v>
      </c>
      <c r="I1168" s="23">
        <v>178.07</v>
      </c>
      <c r="J1168" s="14"/>
      <c r="K1168" s="14" t="s">
        <v>44</v>
      </c>
      <c r="L1168" s="14" t="s">
        <v>11</v>
      </c>
    </row>
    <row r="1169" spans="1:12" ht="13.2" x14ac:dyDescent="0.25">
      <c r="A1169" s="7" t="s">
        <v>129</v>
      </c>
      <c r="B1169" s="14" t="s">
        <v>1279</v>
      </c>
      <c r="C1169" s="22">
        <f>VLOOKUP(A1169,Μητρώο!$A$2:$E$1187,5,FALSE)</f>
        <v>45955</v>
      </c>
      <c r="D1169" s="14">
        <f>VLOOKUP(A1169,Ποσότητα!$A$2:$J$1184,6,FALSE)</f>
        <v>1</v>
      </c>
      <c r="E1169" s="5" t="s">
        <v>2491</v>
      </c>
      <c r="F1169" s="14">
        <f>VLOOKUP(A1169,Μητρώο!$A$2:$C$1187,3)</f>
        <v>10</v>
      </c>
      <c r="G1169" s="26">
        <v>145.16</v>
      </c>
      <c r="H1169" s="26">
        <v>2.7</v>
      </c>
      <c r="I1169" s="23">
        <v>142.46</v>
      </c>
      <c r="J1169" s="14"/>
      <c r="K1169" s="14" t="s">
        <v>44</v>
      </c>
      <c r="L1169" s="14" t="s">
        <v>11</v>
      </c>
    </row>
    <row r="1170" spans="1:12" ht="13.2" x14ac:dyDescent="0.25">
      <c r="A1170" s="7" t="s">
        <v>130</v>
      </c>
      <c r="B1170" s="14" t="s">
        <v>1280</v>
      </c>
      <c r="C1170" s="22">
        <f>VLOOKUP(A1170,Μητρώο!$A$2:$E$1187,5,FALSE)</f>
        <v>45955</v>
      </c>
      <c r="D1170" s="14">
        <f>VLOOKUP(A1170,Ποσότητα!$A$2:$J$1184,6,FALSE)</f>
        <v>1</v>
      </c>
      <c r="E1170" s="5" t="s">
        <v>2491</v>
      </c>
      <c r="F1170" s="14">
        <f>VLOOKUP(A1170,Μητρώο!$A$2:$C$1187,3)</f>
        <v>10</v>
      </c>
      <c r="G1170" s="26">
        <v>100.8</v>
      </c>
      <c r="H1170" s="26">
        <v>1.88</v>
      </c>
      <c r="I1170" s="23">
        <v>98.92</v>
      </c>
      <c r="J1170" s="14"/>
      <c r="K1170" s="14" t="s">
        <v>44</v>
      </c>
      <c r="L1170" s="14" t="s">
        <v>11</v>
      </c>
    </row>
    <row r="1171" spans="1:12" ht="13.2" x14ac:dyDescent="0.25">
      <c r="A1171" s="7" t="s">
        <v>1186</v>
      </c>
      <c r="B1171" s="14" t="s">
        <v>2313</v>
      </c>
      <c r="C1171" s="22">
        <f>VLOOKUP(A1171,Μητρώο!$A$2:$E$1187,5,FALSE)</f>
        <v>45934</v>
      </c>
      <c r="D1171" s="14">
        <f>VLOOKUP(A1171,Ποσότητα!$A$2:$J$1184,6,FALSE)</f>
        <v>1</v>
      </c>
      <c r="E1171" s="5" t="s">
        <v>2496</v>
      </c>
      <c r="F1171" s="14">
        <f>VLOOKUP(A1171,Μητρώο!$A$2:$C$1187,3)</f>
        <v>10</v>
      </c>
      <c r="G1171" s="26">
        <v>41.94</v>
      </c>
      <c r="H1171" s="26">
        <v>1.02</v>
      </c>
      <c r="I1171" s="23">
        <v>40.92</v>
      </c>
      <c r="J1171" s="14"/>
      <c r="K1171" s="14" t="s">
        <v>45</v>
      </c>
      <c r="L1171" s="14" t="s">
        <v>11</v>
      </c>
    </row>
    <row r="1172" spans="1:12" ht="13.2" x14ac:dyDescent="0.25">
      <c r="A1172" s="7" t="s">
        <v>41</v>
      </c>
      <c r="B1172" s="14" t="s">
        <v>2315</v>
      </c>
      <c r="C1172" s="22">
        <f>VLOOKUP(A1172,Μητρώο!$A$2:$E$1187,5,FALSE)</f>
        <v>45657</v>
      </c>
      <c r="D1172" s="14">
        <f>VLOOKUP(A1172,Ποσότητα!$A$2:$J$1184,6,FALSE)</f>
        <v>1</v>
      </c>
      <c r="E1172" s="5" t="s">
        <v>2494</v>
      </c>
      <c r="F1172" s="14">
        <f>VLOOKUP(A1172,Μητρώο!$A$2:$C$1187,3)</f>
        <v>20</v>
      </c>
      <c r="G1172" s="26">
        <v>2350</v>
      </c>
      <c r="H1172" s="26">
        <v>470</v>
      </c>
      <c r="I1172" s="23">
        <v>1880</v>
      </c>
      <c r="J1172" s="14"/>
      <c r="K1172" s="14" t="s">
        <v>46</v>
      </c>
      <c r="L1172" s="14" t="s">
        <v>11</v>
      </c>
    </row>
    <row r="1173" spans="1:12" ht="13.2" x14ac:dyDescent="0.25">
      <c r="A1173" s="7" t="s">
        <v>42</v>
      </c>
      <c r="B1173" s="14" t="s">
        <v>2316</v>
      </c>
      <c r="C1173" s="22">
        <f>VLOOKUP(A1173,Μητρώο!$A$2:$E$1187,5,FALSE)</f>
        <v>45657</v>
      </c>
      <c r="D1173" s="14">
        <f>VLOOKUP(A1173,Ποσότητα!$A$2:$J$1184,6,FALSE)</f>
        <v>1</v>
      </c>
      <c r="E1173" s="5" t="s">
        <v>2494</v>
      </c>
      <c r="F1173" s="14">
        <f>VLOOKUP(A1173,Μητρώο!$A$2:$C$1187,3)</f>
        <v>20</v>
      </c>
      <c r="G1173" s="26">
        <v>2702</v>
      </c>
      <c r="H1173" s="26">
        <v>540.4</v>
      </c>
      <c r="I1173" s="23">
        <v>2161.6</v>
      </c>
      <c r="J1173" s="14"/>
      <c r="K1173" s="14" t="s">
        <v>46</v>
      </c>
      <c r="L1173" s="14" t="s">
        <v>11</v>
      </c>
    </row>
    <row r="1174" spans="1:12" ht="13.2" x14ac:dyDescent="0.25">
      <c r="A1174" s="7" t="s">
        <v>43</v>
      </c>
      <c r="B1174" s="14" t="s">
        <v>2317</v>
      </c>
      <c r="C1174" s="22">
        <f>VLOOKUP(A1174,Μητρώο!$A$2:$E$1187,5,FALSE)</f>
        <v>45657</v>
      </c>
      <c r="D1174" s="14">
        <f>VLOOKUP(A1174,Ποσότητα!$A$2:$J$1184,6,FALSE)</f>
        <v>1</v>
      </c>
      <c r="E1174" s="5" t="s">
        <v>2494</v>
      </c>
      <c r="F1174" s="14">
        <f>VLOOKUP(A1174,Μητρώο!$A$2:$C$1187,3)</f>
        <v>20</v>
      </c>
      <c r="G1174" s="26">
        <v>6500</v>
      </c>
      <c r="H1174" s="26">
        <v>1300</v>
      </c>
      <c r="I1174" s="23">
        <v>5200</v>
      </c>
      <c r="J1174" s="14"/>
      <c r="K1174" s="14" t="s">
        <v>46</v>
      </c>
      <c r="L1174" s="14" t="s">
        <v>11</v>
      </c>
    </row>
    <row r="1175" spans="1:12" ht="13.2" x14ac:dyDescent="0.25">
      <c r="A1175" s="7" t="s">
        <v>1193</v>
      </c>
      <c r="B1175" s="14" t="s">
        <v>2323</v>
      </c>
      <c r="C1175" s="22">
        <f>VLOOKUP(A1175,Μητρώο!$A$2:$E$1187,5,FALSE)</f>
        <v>45735</v>
      </c>
      <c r="D1175" s="14">
        <f>VLOOKUP(A1175,Ποσότητα!$A$2:$J$1184,6,FALSE)</f>
        <v>1</v>
      </c>
      <c r="E1175" s="5" t="s">
        <v>2494</v>
      </c>
      <c r="F1175" s="14">
        <f>VLOOKUP(A1175,Μητρώο!$A$2:$C$1187,3)</f>
        <v>20</v>
      </c>
      <c r="G1175" s="26">
        <v>126583.12</v>
      </c>
      <c r="H1175" s="26">
        <v>19975.86</v>
      </c>
      <c r="I1175" s="23">
        <v>106607.26</v>
      </c>
      <c r="J1175" s="14"/>
      <c r="K1175" s="14" t="s">
        <v>2374</v>
      </c>
      <c r="L1175" s="14" t="s">
        <v>11</v>
      </c>
    </row>
    <row r="1176" spans="1:12" ht="13.2" x14ac:dyDescent="0.25">
      <c r="A1176" s="7" t="s">
        <v>1188</v>
      </c>
      <c r="B1176" s="14" t="s">
        <v>2318</v>
      </c>
      <c r="C1176" s="22">
        <f>VLOOKUP(A1176,Μητρώο!$A$2:$E$1187,5,FALSE)</f>
        <v>45736</v>
      </c>
      <c r="D1176" s="14">
        <f>VLOOKUP(A1176,Ποσότητα!$A$2:$J$1184,6,FALSE)</f>
        <v>1</v>
      </c>
      <c r="E1176" s="5" t="s">
        <v>2494</v>
      </c>
      <c r="F1176" s="14">
        <f>VLOOKUP(A1176,Μητρώο!$A$2:$C$1187,3)</f>
        <v>20</v>
      </c>
      <c r="G1176" s="26">
        <v>14849.3</v>
      </c>
      <c r="H1176" s="26">
        <v>2237.5700000000002</v>
      </c>
      <c r="I1176" s="23">
        <v>12611.73</v>
      </c>
      <c r="J1176" s="14"/>
      <c r="K1176" s="14" t="s">
        <v>46</v>
      </c>
      <c r="L1176" s="14" t="s">
        <v>11</v>
      </c>
    </row>
    <row r="1177" spans="1:12" ht="13.2" x14ac:dyDescent="0.25">
      <c r="A1177" s="7" t="s">
        <v>1189</v>
      </c>
      <c r="B1177" s="14" t="s">
        <v>2319</v>
      </c>
      <c r="C1177" s="22">
        <f>VLOOKUP(A1177,Μητρώο!$A$2:$E$1187,5,FALSE)</f>
        <v>45736</v>
      </c>
      <c r="D1177" s="14">
        <f>VLOOKUP(A1177,Ποσότητα!$A$2:$J$1184,6,FALSE)</f>
        <v>1</v>
      </c>
      <c r="E1177" s="5" t="s">
        <v>2494</v>
      </c>
      <c r="F1177" s="14">
        <f>VLOOKUP(A1177,Μητρώο!$A$2:$C$1187,3)</f>
        <v>20</v>
      </c>
      <c r="G1177" s="26">
        <v>5774.38</v>
      </c>
      <c r="H1177" s="26">
        <v>870.11</v>
      </c>
      <c r="I1177" s="23">
        <v>4904.2700000000004</v>
      </c>
      <c r="J1177" s="14"/>
      <c r="K1177" s="14" t="s">
        <v>46</v>
      </c>
      <c r="L1177" s="14" t="s">
        <v>11</v>
      </c>
    </row>
    <row r="1178" spans="1:12" ht="13.2" x14ac:dyDescent="0.25">
      <c r="A1178" s="7" t="s">
        <v>1190</v>
      </c>
      <c r="B1178" s="14" t="s">
        <v>2320</v>
      </c>
      <c r="C1178" s="22">
        <f>VLOOKUP(A1178,Μητρώο!$A$2:$E$1187,5,FALSE)</f>
        <v>45736</v>
      </c>
      <c r="D1178" s="14">
        <f>VLOOKUP(A1178,Ποσότητα!$A$2:$J$1184,6,FALSE)</f>
        <v>1</v>
      </c>
      <c r="E1178" s="5" t="s">
        <v>2494</v>
      </c>
      <c r="F1178" s="14">
        <f>VLOOKUP(A1178,Μητρώο!$A$2:$C$1187,3)</f>
        <v>20</v>
      </c>
      <c r="G1178" s="26">
        <v>1237.54</v>
      </c>
      <c r="H1178" s="26">
        <v>186.48</v>
      </c>
      <c r="I1178" s="23">
        <v>1051.06</v>
      </c>
      <c r="J1178" s="14"/>
      <c r="K1178" s="14" t="s">
        <v>46</v>
      </c>
      <c r="L1178" s="14" t="s">
        <v>11</v>
      </c>
    </row>
    <row r="1179" spans="1:12" ht="13.2" x14ac:dyDescent="0.25">
      <c r="A1179" s="7" t="s">
        <v>1191</v>
      </c>
      <c r="B1179" s="14" t="s">
        <v>2321</v>
      </c>
      <c r="C1179" s="22">
        <f>VLOOKUP(A1179,Μητρώο!$A$2:$E$1187,5,FALSE)</f>
        <v>45782</v>
      </c>
      <c r="D1179" s="14">
        <f>VLOOKUP(A1179,Ποσότητα!$A$2:$J$1184,6,FALSE)</f>
        <v>1</v>
      </c>
      <c r="E1179" s="5" t="s">
        <v>2494</v>
      </c>
      <c r="F1179" s="14">
        <f>VLOOKUP(A1179,Μητρώο!$A$2:$C$1187,3)</f>
        <v>20</v>
      </c>
      <c r="G1179" s="26">
        <v>16573.900000000001</v>
      </c>
      <c r="H1179" s="26">
        <v>2188.66</v>
      </c>
      <c r="I1179" s="23">
        <v>14385.24</v>
      </c>
      <c r="J1179" s="14"/>
      <c r="K1179" s="14" t="s">
        <v>46</v>
      </c>
      <c r="L1179" s="14" t="s">
        <v>11</v>
      </c>
    </row>
    <row r="1180" spans="1:12" ht="13.2" x14ac:dyDescent="0.25">
      <c r="A1180" s="7" t="s">
        <v>1192</v>
      </c>
      <c r="B1180" s="14" t="s">
        <v>2322</v>
      </c>
      <c r="C1180" s="22">
        <f>VLOOKUP(A1180,Μητρώο!$A$2:$E$1187,5,FALSE)</f>
        <v>45796</v>
      </c>
      <c r="D1180" s="38">
        <f>VLOOKUP(A1180,Ποσότητα!$A$2:$J$1184,6,FALSE)</f>
        <v>1</v>
      </c>
      <c r="E1180" s="41" t="s">
        <v>2494</v>
      </c>
      <c r="F1180" s="38">
        <f>VLOOKUP(A1180,Μητρώο!$A$2:$C$1187,3)</f>
        <v>20</v>
      </c>
      <c r="G1180" s="39">
        <v>9052.7999999999993</v>
      </c>
      <c r="H1180" s="39">
        <v>1126.02</v>
      </c>
      <c r="I1180" s="40">
        <v>7926.78</v>
      </c>
      <c r="J1180" s="14"/>
      <c r="K1180" s="14" t="s">
        <v>46</v>
      </c>
      <c r="L1180" s="14" t="s">
        <v>11</v>
      </c>
    </row>
    <row r="1181" spans="1:12" x14ac:dyDescent="0.2">
      <c r="D1181" s="4"/>
      <c r="F1181" s="14"/>
      <c r="I1181" s="26"/>
      <c r="L1181" s="14"/>
    </row>
    <row r="1182" spans="1:12" x14ac:dyDescent="0.2">
      <c r="D1182" s="4"/>
      <c r="F1182" s="14"/>
      <c r="I1182" s="26"/>
      <c r="L1182" s="14"/>
    </row>
    <row r="1183" spans="1:12" x14ac:dyDescent="0.2">
      <c r="D1183" s="4"/>
      <c r="F1183" s="14"/>
      <c r="I1183" s="26"/>
      <c r="L1183" s="14"/>
    </row>
    <row r="1184" spans="1:12" x14ac:dyDescent="0.2">
      <c r="D1184" s="4"/>
      <c r="F1184" s="14"/>
      <c r="I1184" s="26"/>
      <c r="L1184" s="14"/>
    </row>
    <row r="1185" spans="4:12" x14ac:dyDescent="0.2">
      <c r="D1185" s="4"/>
      <c r="F1185" s="14"/>
      <c r="I1185" s="26"/>
      <c r="L1185" s="14"/>
    </row>
    <row r="1186" spans="4:12" x14ac:dyDescent="0.2">
      <c r="D1186" s="4"/>
      <c r="F1186" s="14"/>
      <c r="I1186" s="26"/>
      <c r="L1186" s="14"/>
    </row>
    <row r="1187" spans="4:12" x14ac:dyDescent="0.2">
      <c r="D1187" s="4"/>
      <c r="F1187" s="14"/>
      <c r="I1187" s="26"/>
      <c r="L1187" s="14"/>
    </row>
    <row r="1188" spans="4:12" x14ac:dyDescent="0.2">
      <c r="D1188" s="4"/>
      <c r="F1188" s="14"/>
      <c r="I1188" s="26"/>
      <c r="L1188" s="14"/>
    </row>
  </sheetData>
  <autoFilter ref="A1:L2371" xr:uid="{00000000-0001-0000-0000-000000000000}"/>
  <phoneticPr fontId="7" type="noConversion"/>
  <conditionalFormatting sqref="A1:A1048576">
    <cfRule type="duplicateValues" dxfId="1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DEF4-9833-47C2-9A29-2B9725F4B6B7}">
  <sheetPr>
    <tabColor theme="7" tint="0.79998168889431442"/>
  </sheetPr>
  <dimension ref="A1:L9"/>
  <sheetViews>
    <sheetView zoomScaleNormal="100" workbookViewId="0">
      <selection activeCell="H42" sqref="H42"/>
    </sheetView>
  </sheetViews>
  <sheetFormatPr defaultRowHeight="13.2" x14ac:dyDescent="0.25"/>
  <cols>
    <col min="1" max="1" width="23" customWidth="1"/>
    <col min="2" max="2" width="61.5546875" bestFit="1" customWidth="1"/>
    <col min="3" max="3" width="15" bestFit="1" customWidth="1"/>
    <col min="4" max="4" width="13.6640625" bestFit="1" customWidth="1"/>
    <col min="5" max="5" width="17.6640625" bestFit="1" customWidth="1"/>
    <col min="6" max="6" width="16.109375" bestFit="1" customWidth="1"/>
    <col min="7" max="7" width="15.33203125" bestFit="1" customWidth="1"/>
    <col min="8" max="8" width="14.44140625" bestFit="1" customWidth="1"/>
    <col min="9" max="9" width="20.5546875" bestFit="1" customWidth="1"/>
    <col min="10" max="10" width="16.44140625" bestFit="1" customWidth="1"/>
    <col min="11" max="11" width="46.33203125" bestFit="1" customWidth="1"/>
    <col min="12" max="12" width="23" bestFit="1" customWidth="1"/>
  </cols>
  <sheetData>
    <row r="1" spans="1:12" s="5" customFormat="1" ht="26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2375</v>
      </c>
      <c r="G1" s="1" t="s">
        <v>4</v>
      </c>
      <c r="H1" s="1" t="s">
        <v>5</v>
      </c>
      <c r="I1" s="1" t="s">
        <v>6</v>
      </c>
      <c r="J1" s="1" t="s">
        <v>8</v>
      </c>
      <c r="K1" s="1" t="s">
        <v>10</v>
      </c>
      <c r="L1" s="1" t="s">
        <v>9</v>
      </c>
    </row>
    <row r="2" spans="1:12" s="46" customFormat="1" ht="10.199999999999999" x14ac:dyDescent="0.2">
      <c r="A2" s="44" t="s">
        <v>12</v>
      </c>
      <c r="B2" s="44" t="s">
        <v>1197</v>
      </c>
      <c r="C2" s="45">
        <v>45454</v>
      </c>
      <c r="D2" s="44">
        <v>1</v>
      </c>
      <c r="E2" s="44" t="s">
        <v>2493</v>
      </c>
      <c r="F2" s="44">
        <v>4</v>
      </c>
      <c r="G2" s="44">
        <v>63402.99</v>
      </c>
      <c r="H2" s="44">
        <v>3814.6</v>
      </c>
      <c r="I2" s="44">
        <v>59588.39</v>
      </c>
      <c r="J2" s="44"/>
      <c r="K2" s="44" t="s">
        <v>2367</v>
      </c>
      <c r="L2" s="44" t="s">
        <v>11</v>
      </c>
    </row>
    <row r="3" spans="1:12" s="46" customFormat="1" ht="10.199999999999999" x14ac:dyDescent="0.2">
      <c r="A3" s="44" t="s">
        <v>2364</v>
      </c>
      <c r="B3" s="44" t="s">
        <v>1195</v>
      </c>
      <c r="C3" s="45">
        <v>45463</v>
      </c>
      <c r="D3" s="44">
        <v>1</v>
      </c>
      <c r="E3" s="44" t="s">
        <v>2493</v>
      </c>
      <c r="F3" s="44">
        <v>4</v>
      </c>
      <c r="G3" s="44">
        <v>70468.289999999994</v>
      </c>
      <c r="H3" s="44">
        <v>4000.28</v>
      </c>
      <c r="I3" s="44">
        <v>66468.009999999995</v>
      </c>
      <c r="J3" s="44"/>
      <c r="K3" s="44" t="s">
        <v>2366</v>
      </c>
      <c r="L3" s="44" t="s">
        <v>11</v>
      </c>
    </row>
    <row r="4" spans="1:12" s="46" customFormat="1" ht="10.199999999999999" x14ac:dyDescent="0.2">
      <c r="A4" s="44" t="s">
        <v>1099</v>
      </c>
      <c r="B4" s="44" t="s">
        <v>2230</v>
      </c>
      <c r="C4" s="45">
        <v>45723</v>
      </c>
      <c r="D4" s="44">
        <v>5</v>
      </c>
      <c r="E4" s="44" t="s">
        <v>2496</v>
      </c>
      <c r="F4" s="44">
        <v>10</v>
      </c>
      <c r="G4" s="44">
        <v>495</v>
      </c>
      <c r="H4" s="44">
        <v>25.77</v>
      </c>
      <c r="I4" s="44">
        <v>469.23</v>
      </c>
      <c r="J4" s="44"/>
      <c r="K4" s="44" t="s">
        <v>45</v>
      </c>
      <c r="L4" s="44" t="s">
        <v>11</v>
      </c>
    </row>
    <row r="5" spans="1:12" s="46" customFormat="1" ht="10.199999999999999" x14ac:dyDescent="0.2">
      <c r="A5" s="44" t="s">
        <v>1145</v>
      </c>
      <c r="B5" s="44" t="s">
        <v>2274</v>
      </c>
      <c r="C5" s="45">
        <v>45875</v>
      </c>
      <c r="D5" s="44">
        <v>5</v>
      </c>
      <c r="E5" s="44" t="s">
        <v>2496</v>
      </c>
      <c r="F5" s="44">
        <v>10</v>
      </c>
      <c r="G5" s="44">
        <v>495</v>
      </c>
      <c r="H5" s="44">
        <v>17.899999999999999</v>
      </c>
      <c r="I5" s="44">
        <v>477.1</v>
      </c>
      <c r="J5" s="44"/>
      <c r="K5" s="44" t="s">
        <v>45</v>
      </c>
      <c r="L5" s="44" t="s">
        <v>11</v>
      </c>
    </row>
    <row r="6" spans="1:12" s="46" customFormat="1" ht="10.199999999999999" x14ac:dyDescent="0.2">
      <c r="A6" s="44" t="s">
        <v>1145</v>
      </c>
      <c r="B6" s="44" t="s">
        <v>2274</v>
      </c>
      <c r="C6" s="45">
        <v>45875</v>
      </c>
      <c r="D6" s="44">
        <v>5</v>
      </c>
      <c r="E6" s="44" t="s">
        <v>2496</v>
      </c>
      <c r="F6" s="44">
        <v>10</v>
      </c>
      <c r="G6" s="44">
        <v>495</v>
      </c>
      <c r="H6" s="44">
        <v>16.55</v>
      </c>
      <c r="I6" s="44">
        <v>478.45</v>
      </c>
      <c r="J6" s="44"/>
      <c r="K6" s="44" t="s">
        <v>45</v>
      </c>
      <c r="L6" s="44" t="s">
        <v>11</v>
      </c>
    </row>
    <row r="7" spans="1:12" s="46" customFormat="1" ht="10.199999999999999" x14ac:dyDescent="0.2">
      <c r="A7" s="44" t="s">
        <v>852</v>
      </c>
      <c r="B7" s="44" t="s">
        <v>1970</v>
      </c>
      <c r="C7" s="45">
        <v>45772</v>
      </c>
      <c r="D7" s="44">
        <v>26</v>
      </c>
      <c r="E7" s="44" t="s">
        <v>2492</v>
      </c>
      <c r="F7" s="44">
        <v>10</v>
      </c>
      <c r="G7" s="44">
        <v>247</v>
      </c>
      <c r="H7" s="44">
        <v>16.579999999999998</v>
      </c>
      <c r="I7" s="44">
        <v>230.42</v>
      </c>
      <c r="J7" s="44"/>
      <c r="K7" s="44" t="s">
        <v>2371</v>
      </c>
      <c r="L7" s="44" t="s">
        <v>11</v>
      </c>
    </row>
    <row r="8" spans="1:12" s="46" customFormat="1" ht="10.199999999999999" x14ac:dyDescent="0.2">
      <c r="A8" s="44" t="s">
        <v>858</v>
      </c>
      <c r="B8" s="44" t="s">
        <v>1973</v>
      </c>
      <c r="C8" s="45">
        <v>45772</v>
      </c>
      <c r="D8" s="44">
        <v>60</v>
      </c>
      <c r="E8" s="44" t="s">
        <v>2492</v>
      </c>
      <c r="F8" s="44">
        <v>10</v>
      </c>
      <c r="G8" s="44">
        <v>282</v>
      </c>
      <c r="H8" s="44">
        <v>18.93</v>
      </c>
      <c r="I8" s="44">
        <v>263.07</v>
      </c>
      <c r="J8" s="44"/>
      <c r="K8" s="44" t="s">
        <v>2371</v>
      </c>
      <c r="L8" s="44" t="s">
        <v>11</v>
      </c>
    </row>
    <row r="9" spans="1:12" x14ac:dyDescent="0.25">
      <c r="D9" s="42"/>
      <c r="E9" s="42"/>
      <c r="F9" s="42"/>
      <c r="G9" s="42"/>
      <c r="H9" s="42"/>
      <c r="I9" s="14"/>
    </row>
  </sheetData>
  <autoFilter ref="A1:L1" xr:uid="{B83BDEF4-9833-47C2-9A29-2B9725F4B6B7}"/>
  <conditionalFormatting sqref="A1:L1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C4C5-70FF-4F8F-9369-602F20A79177}">
  <sheetPr>
    <tabColor theme="7" tint="0.79998168889431442"/>
  </sheetPr>
  <dimension ref="A1:J1185"/>
  <sheetViews>
    <sheetView zoomScale="85" zoomScaleNormal="85" workbookViewId="0">
      <selection activeCell="F1185" sqref="F1185"/>
    </sheetView>
  </sheetViews>
  <sheetFormatPr defaultRowHeight="13.2" x14ac:dyDescent="0.25"/>
  <cols>
    <col min="1" max="1" width="15.44140625" bestFit="1" customWidth="1"/>
    <col min="2" max="2" width="113.109375" bestFit="1" customWidth="1"/>
    <col min="4" max="4" width="41.5546875" customWidth="1"/>
    <col min="6" max="6" width="10.6640625" bestFit="1" customWidth="1"/>
    <col min="7" max="7" width="13.109375" bestFit="1" customWidth="1"/>
    <col min="8" max="8" width="20.5546875" bestFit="1" customWidth="1"/>
  </cols>
  <sheetData>
    <row r="1" spans="1:10" ht="14.4" x14ac:dyDescent="0.3">
      <c r="A1" s="10" t="s">
        <v>2324</v>
      </c>
      <c r="B1" s="10" t="s">
        <v>1</v>
      </c>
      <c r="C1" s="10" t="s">
        <v>2325</v>
      </c>
      <c r="D1" s="10" t="s">
        <v>2326</v>
      </c>
      <c r="E1" s="10" t="s">
        <v>2327</v>
      </c>
      <c r="F1" s="10" t="s">
        <v>2328</v>
      </c>
      <c r="G1" s="10" t="s">
        <v>2329</v>
      </c>
      <c r="H1" s="10" t="s">
        <v>2330</v>
      </c>
      <c r="I1" s="10" t="s">
        <v>2331</v>
      </c>
      <c r="J1" s="10" t="s">
        <v>2332</v>
      </c>
    </row>
    <row r="2" spans="1:10" x14ac:dyDescent="0.25">
      <c r="A2" s="7" t="s">
        <v>47</v>
      </c>
      <c r="B2" s="7" t="s">
        <v>1194</v>
      </c>
      <c r="C2">
        <v>0</v>
      </c>
      <c r="D2" s="7" t="s">
        <v>2377</v>
      </c>
      <c r="E2">
        <v>1</v>
      </c>
      <c r="F2" s="9">
        <v>1</v>
      </c>
      <c r="G2" s="7" t="s">
        <v>2333</v>
      </c>
      <c r="H2" s="7" t="s">
        <v>2334</v>
      </c>
      <c r="I2">
        <v>0</v>
      </c>
      <c r="J2">
        <v>0</v>
      </c>
    </row>
    <row r="3" spans="1:10" x14ac:dyDescent="0.25">
      <c r="A3" s="7" t="s">
        <v>12</v>
      </c>
      <c r="B3" s="7" t="s">
        <v>1197</v>
      </c>
      <c r="C3">
        <v>1</v>
      </c>
      <c r="D3" s="7" t="s">
        <v>2376</v>
      </c>
      <c r="E3">
        <v>1</v>
      </c>
      <c r="F3" s="9">
        <v>2</v>
      </c>
      <c r="G3" s="7" t="s">
        <v>2335</v>
      </c>
      <c r="H3" s="7" t="s">
        <v>2336</v>
      </c>
      <c r="I3">
        <v>0</v>
      </c>
      <c r="J3">
        <v>0</v>
      </c>
    </row>
    <row r="4" spans="1:10" x14ac:dyDescent="0.25">
      <c r="A4" s="7" t="s">
        <v>2364</v>
      </c>
      <c r="B4" s="7" t="s">
        <v>1195</v>
      </c>
      <c r="C4">
        <v>1</v>
      </c>
      <c r="D4" s="7" t="s">
        <v>2376</v>
      </c>
      <c r="E4">
        <v>1</v>
      </c>
      <c r="F4" s="9">
        <v>2</v>
      </c>
      <c r="G4" s="7" t="s">
        <v>2337</v>
      </c>
      <c r="H4" s="7" t="s">
        <v>2336</v>
      </c>
      <c r="I4">
        <v>0</v>
      </c>
      <c r="J4">
        <v>0</v>
      </c>
    </row>
    <row r="5" spans="1:10" x14ac:dyDescent="0.25">
      <c r="A5" s="7" t="s">
        <v>48</v>
      </c>
      <c r="B5" s="7" t="s">
        <v>1196</v>
      </c>
      <c r="C5">
        <v>1</v>
      </c>
      <c r="D5" s="7" t="s">
        <v>2376</v>
      </c>
      <c r="E5">
        <v>1</v>
      </c>
      <c r="F5" s="9">
        <v>1</v>
      </c>
      <c r="G5" s="7" t="s">
        <v>2337</v>
      </c>
      <c r="H5" s="7" t="s">
        <v>2336</v>
      </c>
      <c r="I5">
        <v>0</v>
      </c>
      <c r="J5">
        <v>0</v>
      </c>
    </row>
    <row r="6" spans="1:10" x14ac:dyDescent="0.25">
      <c r="A6" s="7" t="s">
        <v>49</v>
      </c>
      <c r="B6" s="7" t="s">
        <v>1198</v>
      </c>
      <c r="C6">
        <v>1</v>
      </c>
      <c r="D6" s="7" t="s">
        <v>2376</v>
      </c>
      <c r="E6">
        <v>1</v>
      </c>
      <c r="F6" s="9">
        <v>3</v>
      </c>
      <c r="G6" s="7" t="s">
        <v>2338</v>
      </c>
      <c r="H6" s="7" t="s">
        <v>2336</v>
      </c>
      <c r="I6">
        <v>0</v>
      </c>
      <c r="J6">
        <v>0</v>
      </c>
    </row>
    <row r="7" spans="1:10" x14ac:dyDescent="0.25">
      <c r="A7" s="7" t="s">
        <v>50</v>
      </c>
      <c r="B7" s="7" t="s">
        <v>1199</v>
      </c>
      <c r="C7">
        <v>1</v>
      </c>
      <c r="D7" s="7" t="s">
        <v>2376</v>
      </c>
      <c r="E7">
        <v>1</v>
      </c>
      <c r="F7" s="9">
        <v>1</v>
      </c>
      <c r="G7" s="7" t="s">
        <v>2338</v>
      </c>
      <c r="H7" s="7" t="s">
        <v>2336</v>
      </c>
      <c r="I7">
        <v>0</v>
      </c>
      <c r="J7">
        <v>0</v>
      </c>
    </row>
    <row r="8" spans="1:10" x14ac:dyDescent="0.25">
      <c r="A8" s="7" t="s">
        <v>13</v>
      </c>
      <c r="B8" s="7" t="s">
        <v>1981</v>
      </c>
      <c r="C8">
        <v>8</v>
      </c>
      <c r="D8" s="7" t="s">
        <v>2339</v>
      </c>
      <c r="E8">
        <v>1</v>
      </c>
      <c r="F8" s="9">
        <v>1</v>
      </c>
      <c r="G8" s="7" t="s">
        <v>2340</v>
      </c>
      <c r="H8" s="7" t="s">
        <v>2341</v>
      </c>
      <c r="I8">
        <v>0</v>
      </c>
      <c r="J8">
        <v>0</v>
      </c>
    </row>
    <row r="9" spans="1:10" x14ac:dyDescent="0.25">
      <c r="A9" s="7" t="s">
        <v>14</v>
      </c>
      <c r="B9" s="7" t="s">
        <v>1982</v>
      </c>
      <c r="C9">
        <v>8</v>
      </c>
      <c r="D9" s="7" t="s">
        <v>2339</v>
      </c>
      <c r="E9">
        <v>1</v>
      </c>
      <c r="F9" s="9">
        <v>1</v>
      </c>
      <c r="G9" s="7" t="s">
        <v>2340</v>
      </c>
      <c r="H9" s="7" t="s">
        <v>2341</v>
      </c>
      <c r="I9">
        <v>0</v>
      </c>
      <c r="J9">
        <v>0</v>
      </c>
    </row>
    <row r="10" spans="1:10" x14ac:dyDescent="0.25">
      <c r="A10" s="7" t="s">
        <v>15</v>
      </c>
      <c r="B10" s="7" t="s">
        <v>1983</v>
      </c>
      <c r="C10">
        <v>8</v>
      </c>
      <c r="D10" s="7" t="s">
        <v>2339</v>
      </c>
      <c r="E10">
        <v>1</v>
      </c>
      <c r="F10" s="9">
        <v>1</v>
      </c>
      <c r="G10" s="7" t="s">
        <v>2340</v>
      </c>
      <c r="H10" s="7" t="s">
        <v>2341</v>
      </c>
      <c r="I10">
        <v>0</v>
      </c>
      <c r="J10">
        <v>0</v>
      </c>
    </row>
    <row r="11" spans="1:10" x14ac:dyDescent="0.25">
      <c r="A11" s="7" t="s">
        <v>16</v>
      </c>
      <c r="B11" s="7" t="s">
        <v>1984</v>
      </c>
      <c r="C11">
        <v>8</v>
      </c>
      <c r="D11" s="7" t="s">
        <v>2339</v>
      </c>
      <c r="E11">
        <v>1</v>
      </c>
      <c r="F11" s="9">
        <v>1</v>
      </c>
      <c r="G11" s="7" t="s">
        <v>2340</v>
      </c>
      <c r="H11" s="7" t="s">
        <v>2341</v>
      </c>
      <c r="I11">
        <v>0</v>
      </c>
      <c r="J11">
        <v>0</v>
      </c>
    </row>
    <row r="12" spans="1:10" x14ac:dyDescent="0.25">
      <c r="A12" s="7" t="s">
        <v>17</v>
      </c>
      <c r="B12" s="7" t="s">
        <v>1985</v>
      </c>
      <c r="C12">
        <v>8</v>
      </c>
      <c r="D12" s="7" t="s">
        <v>2339</v>
      </c>
      <c r="E12">
        <v>1</v>
      </c>
      <c r="F12" s="9">
        <v>2</v>
      </c>
      <c r="G12" s="7" t="s">
        <v>2340</v>
      </c>
      <c r="H12" s="7" t="s">
        <v>2341</v>
      </c>
      <c r="I12">
        <v>0</v>
      </c>
      <c r="J12">
        <v>0</v>
      </c>
    </row>
    <row r="13" spans="1:10" x14ac:dyDescent="0.25">
      <c r="A13" s="7" t="s">
        <v>18</v>
      </c>
      <c r="B13" s="7" t="s">
        <v>2241</v>
      </c>
      <c r="C13">
        <v>8</v>
      </c>
      <c r="D13" s="7" t="s">
        <v>2339</v>
      </c>
      <c r="E13">
        <v>1</v>
      </c>
      <c r="F13" s="9">
        <v>0</v>
      </c>
      <c r="G13" s="7" t="s">
        <v>2340</v>
      </c>
      <c r="H13" s="7" t="s">
        <v>2341</v>
      </c>
      <c r="I13">
        <v>0</v>
      </c>
      <c r="J13">
        <v>0</v>
      </c>
    </row>
    <row r="14" spans="1:10" x14ac:dyDescent="0.25">
      <c r="A14" s="7" t="s">
        <v>19</v>
      </c>
      <c r="B14" s="7" t="s">
        <v>1986</v>
      </c>
      <c r="C14">
        <v>8</v>
      </c>
      <c r="D14" s="7" t="s">
        <v>2339</v>
      </c>
      <c r="E14">
        <v>1</v>
      </c>
      <c r="F14" s="9">
        <v>3</v>
      </c>
      <c r="G14" s="7" t="s">
        <v>2340</v>
      </c>
      <c r="H14" s="7" t="s">
        <v>2341</v>
      </c>
      <c r="I14">
        <v>0</v>
      </c>
      <c r="J14">
        <v>0</v>
      </c>
    </row>
    <row r="15" spans="1:10" x14ac:dyDescent="0.25">
      <c r="A15" s="7" t="s">
        <v>20</v>
      </c>
      <c r="B15" s="7" t="s">
        <v>1987</v>
      </c>
      <c r="C15">
        <v>8</v>
      </c>
      <c r="D15" s="7" t="s">
        <v>2339</v>
      </c>
      <c r="E15">
        <v>1</v>
      </c>
      <c r="F15" s="9">
        <v>1</v>
      </c>
      <c r="G15" s="7" t="s">
        <v>2340</v>
      </c>
      <c r="H15" s="7" t="s">
        <v>2341</v>
      </c>
      <c r="I15">
        <v>0</v>
      </c>
      <c r="J15">
        <v>0</v>
      </c>
    </row>
    <row r="16" spans="1:10" x14ac:dyDescent="0.25">
      <c r="A16" s="7" t="s">
        <v>21</v>
      </c>
      <c r="B16" s="7" t="s">
        <v>1988</v>
      </c>
      <c r="C16">
        <v>8</v>
      </c>
      <c r="D16" s="7" t="s">
        <v>2339</v>
      </c>
      <c r="E16">
        <v>1</v>
      </c>
      <c r="F16" s="9">
        <v>3</v>
      </c>
      <c r="G16" s="7" t="s">
        <v>2340</v>
      </c>
      <c r="H16" s="7" t="s">
        <v>2341</v>
      </c>
      <c r="I16">
        <v>0</v>
      </c>
      <c r="J16">
        <v>0</v>
      </c>
    </row>
    <row r="17" spans="1:10" x14ac:dyDescent="0.25">
      <c r="A17" s="7" t="s">
        <v>22</v>
      </c>
      <c r="B17" s="7" t="s">
        <v>1989</v>
      </c>
      <c r="C17">
        <v>8</v>
      </c>
      <c r="D17" s="7" t="s">
        <v>2339</v>
      </c>
      <c r="E17">
        <v>1</v>
      </c>
      <c r="F17" s="9">
        <v>1</v>
      </c>
      <c r="G17" s="7" t="s">
        <v>2340</v>
      </c>
      <c r="H17" s="7" t="s">
        <v>2341</v>
      </c>
      <c r="I17">
        <v>0</v>
      </c>
      <c r="J17">
        <v>0</v>
      </c>
    </row>
    <row r="18" spans="1:10" x14ac:dyDescent="0.25">
      <c r="A18" s="7" t="s">
        <v>23</v>
      </c>
      <c r="B18" s="7" t="s">
        <v>1990</v>
      </c>
      <c r="C18">
        <v>8</v>
      </c>
      <c r="D18" s="7" t="s">
        <v>2339</v>
      </c>
      <c r="E18">
        <v>1</v>
      </c>
      <c r="F18" s="9">
        <v>1</v>
      </c>
      <c r="G18" s="7" t="s">
        <v>2340</v>
      </c>
      <c r="H18" s="7" t="s">
        <v>2341</v>
      </c>
      <c r="I18">
        <v>0</v>
      </c>
      <c r="J18">
        <v>0</v>
      </c>
    </row>
    <row r="19" spans="1:10" x14ac:dyDescent="0.25">
      <c r="A19" s="7" t="s">
        <v>24</v>
      </c>
      <c r="B19" s="7" t="s">
        <v>1991</v>
      </c>
      <c r="C19">
        <v>8</v>
      </c>
      <c r="D19" s="7" t="s">
        <v>2339</v>
      </c>
      <c r="E19">
        <v>1</v>
      </c>
      <c r="F19" s="9">
        <v>1</v>
      </c>
      <c r="G19" s="7" t="s">
        <v>2340</v>
      </c>
      <c r="H19" s="7" t="s">
        <v>2341</v>
      </c>
      <c r="I19">
        <v>0</v>
      </c>
      <c r="J19">
        <v>0</v>
      </c>
    </row>
    <row r="20" spans="1:10" x14ac:dyDescent="0.25">
      <c r="A20" s="7" t="s">
        <v>25</v>
      </c>
      <c r="B20" s="7" t="s">
        <v>1992</v>
      </c>
      <c r="C20">
        <v>8</v>
      </c>
      <c r="D20" s="7" t="s">
        <v>2339</v>
      </c>
      <c r="E20">
        <v>1</v>
      </c>
      <c r="F20" s="9">
        <v>1</v>
      </c>
      <c r="G20" s="7" t="s">
        <v>2340</v>
      </c>
      <c r="H20" s="7" t="s">
        <v>2341</v>
      </c>
      <c r="I20">
        <v>0</v>
      </c>
      <c r="J20">
        <v>0</v>
      </c>
    </row>
    <row r="21" spans="1:10" x14ac:dyDescent="0.25">
      <c r="A21" s="7" t="s">
        <v>26</v>
      </c>
      <c r="B21" s="7" t="s">
        <v>1993</v>
      </c>
      <c r="C21">
        <v>8</v>
      </c>
      <c r="D21" s="7" t="s">
        <v>2339</v>
      </c>
      <c r="E21">
        <v>1</v>
      </c>
      <c r="F21" s="9">
        <v>1</v>
      </c>
      <c r="G21" s="7" t="s">
        <v>2340</v>
      </c>
      <c r="H21" s="7" t="s">
        <v>2341</v>
      </c>
      <c r="I21">
        <v>0</v>
      </c>
      <c r="J21">
        <v>0</v>
      </c>
    </row>
    <row r="22" spans="1:10" x14ac:dyDescent="0.25">
      <c r="A22" s="7" t="s">
        <v>27</v>
      </c>
      <c r="B22" s="7" t="s">
        <v>1994</v>
      </c>
      <c r="C22">
        <v>8</v>
      </c>
      <c r="D22" s="7" t="s">
        <v>2339</v>
      </c>
      <c r="E22">
        <v>1</v>
      </c>
      <c r="F22" s="9">
        <v>1</v>
      </c>
      <c r="G22" s="7" t="s">
        <v>2340</v>
      </c>
      <c r="H22" s="7" t="s">
        <v>2341</v>
      </c>
      <c r="I22">
        <v>0</v>
      </c>
      <c r="J22">
        <v>0</v>
      </c>
    </row>
    <row r="23" spans="1:10" x14ac:dyDescent="0.25">
      <c r="A23" s="7" t="s">
        <v>28</v>
      </c>
      <c r="B23" s="7" t="s">
        <v>1995</v>
      </c>
      <c r="C23">
        <v>8</v>
      </c>
      <c r="D23" s="7" t="s">
        <v>2339</v>
      </c>
      <c r="E23">
        <v>1</v>
      </c>
      <c r="F23" s="9">
        <v>1</v>
      </c>
      <c r="G23" s="7" t="s">
        <v>2340</v>
      </c>
      <c r="H23" s="7" t="s">
        <v>2341</v>
      </c>
      <c r="I23">
        <v>0</v>
      </c>
      <c r="J23">
        <v>0</v>
      </c>
    </row>
    <row r="24" spans="1:10" x14ac:dyDescent="0.25">
      <c r="A24" s="7" t="s">
        <v>29</v>
      </c>
      <c r="B24" s="7" t="s">
        <v>1996</v>
      </c>
      <c r="C24">
        <v>8</v>
      </c>
      <c r="D24" s="7" t="s">
        <v>2339</v>
      </c>
      <c r="E24">
        <v>1</v>
      </c>
      <c r="F24" s="9">
        <v>1</v>
      </c>
      <c r="G24" s="7" t="s">
        <v>2340</v>
      </c>
      <c r="H24" s="7" t="s">
        <v>2341</v>
      </c>
      <c r="I24">
        <v>0</v>
      </c>
      <c r="J24">
        <v>0</v>
      </c>
    </row>
    <row r="25" spans="1:10" x14ac:dyDescent="0.25">
      <c r="A25" s="7" t="s">
        <v>30</v>
      </c>
      <c r="B25" s="7" t="s">
        <v>1997</v>
      </c>
      <c r="C25">
        <v>8</v>
      </c>
      <c r="D25" s="7" t="s">
        <v>2339</v>
      </c>
      <c r="E25">
        <v>1</v>
      </c>
      <c r="F25" s="9">
        <v>1</v>
      </c>
      <c r="G25" s="7" t="s">
        <v>2340</v>
      </c>
      <c r="H25" s="7" t="s">
        <v>2341</v>
      </c>
      <c r="I25">
        <v>0</v>
      </c>
      <c r="J25">
        <v>0</v>
      </c>
    </row>
    <row r="26" spans="1:10" x14ac:dyDescent="0.25">
      <c r="A26" s="7" t="s">
        <v>31</v>
      </c>
      <c r="B26" s="7" t="s">
        <v>1998</v>
      </c>
      <c r="C26">
        <v>8</v>
      </c>
      <c r="D26" s="7" t="s">
        <v>2339</v>
      </c>
      <c r="E26">
        <v>1</v>
      </c>
      <c r="F26" s="9">
        <v>3</v>
      </c>
      <c r="G26" s="7" t="s">
        <v>2340</v>
      </c>
      <c r="H26" s="7" t="s">
        <v>2341</v>
      </c>
      <c r="I26">
        <v>0</v>
      </c>
      <c r="J26">
        <v>0</v>
      </c>
    </row>
    <row r="27" spans="1:10" x14ac:dyDescent="0.25">
      <c r="A27" s="7" t="s">
        <v>32</v>
      </c>
      <c r="B27" s="7" t="s">
        <v>1999</v>
      </c>
      <c r="C27">
        <v>8</v>
      </c>
      <c r="D27" s="7" t="s">
        <v>2339</v>
      </c>
      <c r="E27">
        <v>1</v>
      </c>
      <c r="F27" s="9">
        <v>1</v>
      </c>
      <c r="G27" s="7" t="s">
        <v>2340</v>
      </c>
      <c r="H27" s="7" t="s">
        <v>2341</v>
      </c>
      <c r="I27">
        <v>0</v>
      </c>
      <c r="J27">
        <v>0</v>
      </c>
    </row>
    <row r="28" spans="1:10" x14ac:dyDescent="0.25">
      <c r="A28" s="7" t="s">
        <v>33</v>
      </c>
      <c r="B28" s="7" t="s">
        <v>2000</v>
      </c>
      <c r="C28">
        <v>8</v>
      </c>
      <c r="D28" s="7" t="s">
        <v>2339</v>
      </c>
      <c r="E28">
        <v>1</v>
      </c>
      <c r="F28" s="9">
        <v>3</v>
      </c>
      <c r="G28" s="7" t="s">
        <v>2340</v>
      </c>
      <c r="H28" s="7" t="s">
        <v>2341</v>
      </c>
      <c r="I28">
        <v>0</v>
      </c>
      <c r="J28">
        <v>0</v>
      </c>
    </row>
    <row r="29" spans="1:10" x14ac:dyDescent="0.25">
      <c r="A29" s="7" t="s">
        <v>34</v>
      </c>
      <c r="B29" s="7" t="s">
        <v>1916</v>
      </c>
      <c r="C29">
        <v>8</v>
      </c>
      <c r="D29" s="7" t="s">
        <v>2339</v>
      </c>
      <c r="E29">
        <v>1</v>
      </c>
      <c r="F29" s="9">
        <v>1</v>
      </c>
      <c r="G29" s="7" t="s">
        <v>2342</v>
      </c>
      <c r="H29" s="7" t="s">
        <v>2343</v>
      </c>
      <c r="I29">
        <v>0</v>
      </c>
      <c r="J29">
        <v>0</v>
      </c>
    </row>
    <row r="30" spans="1:10" x14ac:dyDescent="0.25">
      <c r="A30" s="7" t="s">
        <v>35</v>
      </c>
      <c r="B30" s="7" t="s">
        <v>1917</v>
      </c>
      <c r="C30">
        <v>8</v>
      </c>
      <c r="D30" s="7" t="s">
        <v>2339</v>
      </c>
      <c r="E30">
        <v>1</v>
      </c>
      <c r="F30" s="9">
        <v>1</v>
      </c>
      <c r="G30" s="7" t="s">
        <v>2342</v>
      </c>
      <c r="H30" s="7" t="s">
        <v>2343</v>
      </c>
      <c r="I30">
        <v>0</v>
      </c>
      <c r="J30">
        <v>0</v>
      </c>
    </row>
    <row r="31" spans="1:10" x14ac:dyDescent="0.25">
      <c r="A31" s="7" t="s">
        <v>36</v>
      </c>
      <c r="B31" s="7" t="s">
        <v>1918</v>
      </c>
      <c r="C31">
        <v>8</v>
      </c>
      <c r="D31" s="7" t="s">
        <v>2339</v>
      </c>
      <c r="E31">
        <v>1</v>
      </c>
      <c r="F31" s="9">
        <v>1</v>
      </c>
      <c r="G31" s="7" t="s">
        <v>2342</v>
      </c>
      <c r="H31" s="7" t="s">
        <v>2343</v>
      </c>
      <c r="I31">
        <v>0</v>
      </c>
      <c r="J31">
        <v>0</v>
      </c>
    </row>
    <row r="32" spans="1:10" x14ac:dyDescent="0.25">
      <c r="A32" s="7" t="s">
        <v>37</v>
      </c>
      <c r="B32" s="7" t="s">
        <v>1200</v>
      </c>
      <c r="C32">
        <v>4</v>
      </c>
      <c r="D32" s="7" t="s">
        <v>2344</v>
      </c>
      <c r="E32">
        <v>1</v>
      </c>
      <c r="F32" s="9">
        <v>2</v>
      </c>
      <c r="G32" s="7" t="s">
        <v>2345</v>
      </c>
      <c r="H32" s="7" t="s">
        <v>2346</v>
      </c>
      <c r="I32">
        <v>0</v>
      </c>
      <c r="J32">
        <v>0</v>
      </c>
    </row>
    <row r="33" spans="1:10" x14ac:dyDescent="0.25">
      <c r="A33" s="7" t="s">
        <v>38</v>
      </c>
      <c r="B33" s="7" t="s">
        <v>1201</v>
      </c>
      <c r="C33">
        <v>4</v>
      </c>
      <c r="D33" s="7" t="s">
        <v>2344</v>
      </c>
      <c r="E33">
        <v>1</v>
      </c>
      <c r="F33" s="9">
        <v>1</v>
      </c>
      <c r="G33" s="7" t="s">
        <v>2345</v>
      </c>
      <c r="H33" s="7" t="s">
        <v>2346</v>
      </c>
      <c r="I33">
        <v>0</v>
      </c>
      <c r="J33">
        <v>0</v>
      </c>
    </row>
    <row r="34" spans="1:10" x14ac:dyDescent="0.25">
      <c r="A34" s="7" t="s">
        <v>39</v>
      </c>
      <c r="B34" s="7" t="s">
        <v>1202</v>
      </c>
      <c r="C34">
        <v>4</v>
      </c>
      <c r="D34" s="7" t="s">
        <v>2344</v>
      </c>
      <c r="E34">
        <v>1</v>
      </c>
      <c r="F34" s="9">
        <v>5</v>
      </c>
      <c r="G34" s="7" t="s">
        <v>2345</v>
      </c>
      <c r="H34" s="7" t="s">
        <v>2346</v>
      </c>
      <c r="I34">
        <v>0</v>
      </c>
      <c r="J34">
        <v>0</v>
      </c>
    </row>
    <row r="35" spans="1:10" x14ac:dyDescent="0.25">
      <c r="A35" s="7" t="s">
        <v>40</v>
      </c>
      <c r="B35" s="7" t="s">
        <v>1203</v>
      </c>
      <c r="C35">
        <v>4</v>
      </c>
      <c r="D35" s="7" t="s">
        <v>2344</v>
      </c>
      <c r="E35">
        <v>1</v>
      </c>
      <c r="F35" s="9">
        <v>5</v>
      </c>
      <c r="G35" s="7" t="s">
        <v>2345</v>
      </c>
      <c r="H35" s="7" t="s">
        <v>2346</v>
      </c>
      <c r="I35">
        <v>0</v>
      </c>
      <c r="J35">
        <v>0</v>
      </c>
    </row>
    <row r="36" spans="1:10" x14ac:dyDescent="0.25">
      <c r="A36" s="7" t="s">
        <v>51</v>
      </c>
      <c r="B36" s="7" t="s">
        <v>1204</v>
      </c>
      <c r="C36">
        <v>4</v>
      </c>
      <c r="D36" s="7" t="s">
        <v>2344</v>
      </c>
      <c r="E36">
        <v>1</v>
      </c>
      <c r="F36" s="9">
        <v>7</v>
      </c>
      <c r="G36" s="7" t="s">
        <v>2345</v>
      </c>
      <c r="H36" s="7" t="s">
        <v>2346</v>
      </c>
      <c r="I36">
        <v>0</v>
      </c>
      <c r="J36">
        <v>0</v>
      </c>
    </row>
    <row r="37" spans="1:10" x14ac:dyDescent="0.25">
      <c r="A37" s="7" t="s">
        <v>52</v>
      </c>
      <c r="B37" s="7" t="s">
        <v>1205</v>
      </c>
      <c r="C37">
        <v>4</v>
      </c>
      <c r="D37" s="7" t="s">
        <v>2344</v>
      </c>
      <c r="E37">
        <v>1</v>
      </c>
      <c r="F37" s="9">
        <v>8</v>
      </c>
      <c r="G37" s="7" t="s">
        <v>2345</v>
      </c>
      <c r="H37" s="7" t="s">
        <v>2346</v>
      </c>
      <c r="I37">
        <v>0</v>
      </c>
      <c r="J37">
        <v>0</v>
      </c>
    </row>
    <row r="38" spans="1:10" x14ac:dyDescent="0.25">
      <c r="A38" s="7" t="s">
        <v>53</v>
      </c>
      <c r="B38" s="7" t="s">
        <v>1206</v>
      </c>
      <c r="C38">
        <v>4</v>
      </c>
      <c r="D38" s="7" t="s">
        <v>2344</v>
      </c>
      <c r="E38">
        <v>1</v>
      </c>
      <c r="F38" s="9">
        <v>1</v>
      </c>
      <c r="G38" s="7" t="s">
        <v>2345</v>
      </c>
      <c r="H38" s="7" t="s">
        <v>2346</v>
      </c>
      <c r="I38">
        <v>0</v>
      </c>
      <c r="J38">
        <v>0</v>
      </c>
    </row>
    <row r="39" spans="1:10" x14ac:dyDescent="0.25">
      <c r="A39" s="7" t="s">
        <v>54</v>
      </c>
      <c r="B39" s="7" t="s">
        <v>1207</v>
      </c>
      <c r="C39">
        <v>4</v>
      </c>
      <c r="D39" s="7" t="s">
        <v>2344</v>
      </c>
      <c r="E39">
        <v>1</v>
      </c>
      <c r="F39" s="9">
        <v>20</v>
      </c>
      <c r="G39" s="7" t="s">
        <v>2345</v>
      </c>
      <c r="H39" s="7" t="s">
        <v>2346</v>
      </c>
      <c r="I39">
        <v>0</v>
      </c>
      <c r="J39">
        <v>0</v>
      </c>
    </row>
    <row r="40" spans="1:10" x14ac:dyDescent="0.25">
      <c r="A40" s="7" t="s">
        <v>55</v>
      </c>
      <c r="B40" s="7" t="s">
        <v>1208</v>
      </c>
      <c r="C40">
        <v>4</v>
      </c>
      <c r="D40" s="7" t="s">
        <v>2344</v>
      </c>
      <c r="E40">
        <v>1</v>
      </c>
      <c r="F40" s="9">
        <v>25</v>
      </c>
      <c r="G40" s="7" t="s">
        <v>2345</v>
      </c>
      <c r="H40" s="7" t="s">
        <v>2346</v>
      </c>
      <c r="I40">
        <v>0</v>
      </c>
      <c r="J40">
        <v>0</v>
      </c>
    </row>
    <row r="41" spans="1:10" x14ac:dyDescent="0.25">
      <c r="A41" s="7" t="s">
        <v>56</v>
      </c>
      <c r="B41" s="7" t="s">
        <v>1209</v>
      </c>
      <c r="C41">
        <v>4</v>
      </c>
      <c r="D41" s="7" t="s">
        <v>2344</v>
      </c>
      <c r="E41">
        <v>1</v>
      </c>
      <c r="F41" s="9">
        <v>12</v>
      </c>
      <c r="G41" s="7" t="s">
        <v>2345</v>
      </c>
      <c r="H41" s="7" t="s">
        <v>2346</v>
      </c>
      <c r="I41">
        <v>0</v>
      </c>
      <c r="J41">
        <v>0</v>
      </c>
    </row>
    <row r="42" spans="1:10" x14ac:dyDescent="0.25">
      <c r="A42" s="7" t="s">
        <v>57</v>
      </c>
      <c r="B42" s="7" t="s">
        <v>1210</v>
      </c>
      <c r="C42">
        <v>4</v>
      </c>
      <c r="D42" s="7" t="s">
        <v>2344</v>
      </c>
      <c r="E42">
        <v>1</v>
      </c>
      <c r="F42" s="9">
        <v>6</v>
      </c>
      <c r="G42" s="7" t="s">
        <v>2345</v>
      </c>
      <c r="H42" s="7" t="s">
        <v>2346</v>
      </c>
      <c r="I42">
        <v>0</v>
      </c>
      <c r="J42">
        <v>0</v>
      </c>
    </row>
    <row r="43" spans="1:10" x14ac:dyDescent="0.25">
      <c r="A43" s="7" t="s">
        <v>58</v>
      </c>
      <c r="B43" s="7" t="s">
        <v>1211</v>
      </c>
      <c r="C43">
        <v>4</v>
      </c>
      <c r="D43" s="7" t="s">
        <v>2344</v>
      </c>
      <c r="E43">
        <v>1</v>
      </c>
      <c r="F43" s="9">
        <v>2</v>
      </c>
      <c r="G43" s="7" t="s">
        <v>2345</v>
      </c>
      <c r="H43" s="7" t="s">
        <v>2346</v>
      </c>
      <c r="I43">
        <v>0</v>
      </c>
      <c r="J43">
        <v>0</v>
      </c>
    </row>
    <row r="44" spans="1:10" x14ac:dyDescent="0.25">
      <c r="A44" s="7" t="s">
        <v>59</v>
      </c>
      <c r="B44" s="7" t="s">
        <v>1212</v>
      </c>
      <c r="C44">
        <v>4</v>
      </c>
      <c r="D44" s="7" t="s">
        <v>2344</v>
      </c>
      <c r="E44">
        <v>1</v>
      </c>
      <c r="F44" s="9">
        <v>2</v>
      </c>
      <c r="G44" s="7" t="s">
        <v>2345</v>
      </c>
      <c r="H44" s="7" t="s">
        <v>2346</v>
      </c>
      <c r="I44">
        <v>0</v>
      </c>
      <c r="J44">
        <v>0</v>
      </c>
    </row>
    <row r="45" spans="1:10" x14ac:dyDescent="0.25">
      <c r="A45" s="7" t="s">
        <v>60</v>
      </c>
      <c r="B45" s="7" t="s">
        <v>1213</v>
      </c>
      <c r="C45">
        <v>4</v>
      </c>
      <c r="D45" s="7" t="s">
        <v>2344</v>
      </c>
      <c r="E45">
        <v>1</v>
      </c>
      <c r="F45" s="9">
        <v>95</v>
      </c>
      <c r="G45" s="7" t="s">
        <v>2345</v>
      </c>
      <c r="H45" s="7" t="s">
        <v>2346</v>
      </c>
      <c r="I45">
        <v>0</v>
      </c>
      <c r="J45">
        <v>0</v>
      </c>
    </row>
    <row r="46" spans="1:10" x14ac:dyDescent="0.25">
      <c r="A46" s="7" t="s">
        <v>61</v>
      </c>
      <c r="B46" s="7" t="s">
        <v>1214</v>
      </c>
      <c r="C46">
        <v>4</v>
      </c>
      <c r="D46" s="7" t="s">
        <v>2344</v>
      </c>
      <c r="E46">
        <v>1</v>
      </c>
      <c r="F46" s="9">
        <v>35</v>
      </c>
      <c r="G46" s="7" t="s">
        <v>2345</v>
      </c>
      <c r="H46" s="7" t="s">
        <v>2346</v>
      </c>
      <c r="I46">
        <v>0</v>
      </c>
      <c r="J46">
        <v>0</v>
      </c>
    </row>
    <row r="47" spans="1:10" x14ac:dyDescent="0.25">
      <c r="A47" s="7" t="s">
        <v>62</v>
      </c>
      <c r="B47" s="7" t="s">
        <v>1215</v>
      </c>
      <c r="C47">
        <v>4</v>
      </c>
      <c r="D47" s="7" t="s">
        <v>2344</v>
      </c>
      <c r="E47">
        <v>1</v>
      </c>
      <c r="F47" s="9">
        <v>12</v>
      </c>
      <c r="G47" s="7" t="s">
        <v>2345</v>
      </c>
      <c r="H47" s="7" t="s">
        <v>2346</v>
      </c>
      <c r="I47">
        <v>0</v>
      </c>
      <c r="J47">
        <v>0</v>
      </c>
    </row>
    <row r="48" spans="1:10" x14ac:dyDescent="0.25">
      <c r="A48" s="7" t="s">
        <v>63</v>
      </c>
      <c r="B48" s="7" t="s">
        <v>1215</v>
      </c>
      <c r="C48">
        <v>4</v>
      </c>
      <c r="D48" s="7" t="s">
        <v>2344</v>
      </c>
      <c r="E48">
        <v>1</v>
      </c>
      <c r="F48" s="9">
        <v>67</v>
      </c>
      <c r="G48" s="7" t="s">
        <v>2345</v>
      </c>
      <c r="H48" s="7" t="s">
        <v>2346</v>
      </c>
      <c r="I48">
        <v>0</v>
      </c>
      <c r="J48">
        <v>0</v>
      </c>
    </row>
    <row r="49" spans="1:10" x14ac:dyDescent="0.25">
      <c r="A49" s="7" t="s">
        <v>64</v>
      </c>
      <c r="B49" s="7" t="s">
        <v>1215</v>
      </c>
      <c r="C49">
        <v>4</v>
      </c>
      <c r="D49" s="7" t="s">
        <v>2344</v>
      </c>
      <c r="E49">
        <v>1</v>
      </c>
      <c r="F49" s="9">
        <v>5</v>
      </c>
      <c r="G49" s="7" t="s">
        <v>2345</v>
      </c>
      <c r="H49" s="7" t="s">
        <v>2346</v>
      </c>
      <c r="I49">
        <v>0</v>
      </c>
      <c r="J49">
        <v>0</v>
      </c>
    </row>
    <row r="50" spans="1:10" x14ac:dyDescent="0.25">
      <c r="A50" s="7" t="s">
        <v>65</v>
      </c>
      <c r="B50" s="7" t="s">
        <v>1216</v>
      </c>
      <c r="C50">
        <v>4</v>
      </c>
      <c r="D50" s="7" t="s">
        <v>2344</v>
      </c>
      <c r="E50">
        <v>1</v>
      </c>
      <c r="F50" s="9">
        <v>3</v>
      </c>
      <c r="G50" s="7" t="s">
        <v>2345</v>
      </c>
      <c r="H50" s="7" t="s">
        <v>2346</v>
      </c>
      <c r="I50">
        <v>0</v>
      </c>
      <c r="J50">
        <v>0</v>
      </c>
    </row>
    <row r="51" spans="1:10" x14ac:dyDescent="0.25">
      <c r="A51" s="7" t="s">
        <v>66</v>
      </c>
      <c r="B51" s="7" t="s">
        <v>1217</v>
      </c>
      <c r="C51">
        <v>4</v>
      </c>
      <c r="D51" s="7" t="s">
        <v>2344</v>
      </c>
      <c r="E51">
        <v>1</v>
      </c>
      <c r="F51" s="9">
        <v>1</v>
      </c>
      <c r="G51" s="7" t="s">
        <v>2345</v>
      </c>
      <c r="H51" s="7" t="s">
        <v>2346</v>
      </c>
      <c r="I51">
        <v>0</v>
      </c>
      <c r="J51">
        <v>0</v>
      </c>
    </row>
    <row r="52" spans="1:10" x14ac:dyDescent="0.25">
      <c r="A52" s="7" t="s">
        <v>67</v>
      </c>
      <c r="B52" s="7" t="s">
        <v>1218</v>
      </c>
      <c r="C52">
        <v>4</v>
      </c>
      <c r="D52" s="7" t="s">
        <v>2344</v>
      </c>
      <c r="E52">
        <v>1</v>
      </c>
      <c r="F52" s="9">
        <v>19</v>
      </c>
      <c r="G52" s="7" t="s">
        <v>2345</v>
      </c>
      <c r="H52" s="7" t="s">
        <v>2346</v>
      </c>
      <c r="I52">
        <v>0</v>
      </c>
      <c r="J52">
        <v>0</v>
      </c>
    </row>
    <row r="53" spans="1:10" x14ac:dyDescent="0.25">
      <c r="A53" s="7" t="s">
        <v>68</v>
      </c>
      <c r="B53" s="7" t="s">
        <v>1219</v>
      </c>
      <c r="C53">
        <v>4</v>
      </c>
      <c r="D53" s="7" t="s">
        <v>2344</v>
      </c>
      <c r="E53">
        <v>1</v>
      </c>
      <c r="F53" s="9">
        <v>11</v>
      </c>
      <c r="G53" s="7" t="s">
        <v>2345</v>
      </c>
      <c r="H53" s="7" t="s">
        <v>2346</v>
      </c>
      <c r="I53">
        <v>0</v>
      </c>
      <c r="J53">
        <v>0</v>
      </c>
    </row>
    <row r="54" spans="1:10" x14ac:dyDescent="0.25">
      <c r="A54" s="7" t="s">
        <v>69</v>
      </c>
      <c r="B54" s="7" t="s">
        <v>1220</v>
      </c>
      <c r="C54">
        <v>4</v>
      </c>
      <c r="D54" s="7" t="s">
        <v>2344</v>
      </c>
      <c r="E54">
        <v>1</v>
      </c>
      <c r="F54" s="9">
        <v>1</v>
      </c>
      <c r="G54" s="7" t="s">
        <v>2345</v>
      </c>
      <c r="H54" s="7" t="s">
        <v>2346</v>
      </c>
      <c r="I54">
        <v>0</v>
      </c>
      <c r="J54">
        <v>0</v>
      </c>
    </row>
    <row r="55" spans="1:10" x14ac:dyDescent="0.25">
      <c r="A55" s="7" t="s">
        <v>70</v>
      </c>
      <c r="B55" s="7" t="s">
        <v>1221</v>
      </c>
      <c r="C55">
        <v>4</v>
      </c>
      <c r="D55" s="7" t="s">
        <v>2344</v>
      </c>
      <c r="E55">
        <v>1</v>
      </c>
      <c r="F55" s="9">
        <v>49</v>
      </c>
      <c r="G55" s="7" t="s">
        <v>2345</v>
      </c>
      <c r="H55" s="7" t="s">
        <v>2346</v>
      </c>
      <c r="I55">
        <v>0</v>
      </c>
      <c r="J55">
        <v>0</v>
      </c>
    </row>
    <row r="56" spans="1:10" x14ac:dyDescent="0.25">
      <c r="A56" s="7" t="s">
        <v>71</v>
      </c>
      <c r="B56" s="7" t="s">
        <v>1222</v>
      </c>
      <c r="C56">
        <v>4</v>
      </c>
      <c r="D56" s="7" t="s">
        <v>2344</v>
      </c>
      <c r="E56">
        <v>1</v>
      </c>
      <c r="F56" s="9">
        <v>1</v>
      </c>
      <c r="G56" s="7" t="s">
        <v>2345</v>
      </c>
      <c r="H56" s="7" t="s">
        <v>2346</v>
      </c>
      <c r="I56">
        <v>0</v>
      </c>
      <c r="J56">
        <v>0</v>
      </c>
    </row>
    <row r="57" spans="1:10" x14ac:dyDescent="0.25">
      <c r="A57" s="7" t="s">
        <v>72</v>
      </c>
      <c r="B57" s="7" t="s">
        <v>1223</v>
      </c>
      <c r="C57">
        <v>4</v>
      </c>
      <c r="D57" s="7" t="s">
        <v>2344</v>
      </c>
      <c r="E57">
        <v>1</v>
      </c>
      <c r="F57" s="9">
        <v>8</v>
      </c>
      <c r="G57" s="7" t="s">
        <v>2345</v>
      </c>
      <c r="H57" s="7" t="s">
        <v>2346</v>
      </c>
      <c r="I57">
        <v>0</v>
      </c>
      <c r="J57">
        <v>0</v>
      </c>
    </row>
    <row r="58" spans="1:10" x14ac:dyDescent="0.25">
      <c r="A58" s="7" t="s">
        <v>73</v>
      </c>
      <c r="B58" s="7" t="s">
        <v>1224</v>
      </c>
      <c r="C58">
        <v>4</v>
      </c>
      <c r="D58" s="7" t="s">
        <v>2344</v>
      </c>
      <c r="E58">
        <v>1</v>
      </c>
      <c r="F58" s="9">
        <v>3</v>
      </c>
      <c r="G58" s="7" t="s">
        <v>2345</v>
      </c>
      <c r="H58" s="7" t="s">
        <v>2346</v>
      </c>
      <c r="I58">
        <v>0</v>
      </c>
      <c r="J58">
        <v>0</v>
      </c>
    </row>
    <row r="59" spans="1:10" x14ac:dyDescent="0.25">
      <c r="A59" s="7" t="s">
        <v>74</v>
      </c>
      <c r="B59" s="7" t="s">
        <v>1225</v>
      </c>
      <c r="C59">
        <v>4</v>
      </c>
      <c r="D59" s="7" t="s">
        <v>2344</v>
      </c>
      <c r="E59">
        <v>1</v>
      </c>
      <c r="F59" s="9">
        <v>6</v>
      </c>
      <c r="G59" s="7" t="s">
        <v>2345</v>
      </c>
      <c r="H59" s="7" t="s">
        <v>2346</v>
      </c>
      <c r="I59">
        <v>0</v>
      </c>
      <c r="J59">
        <v>0</v>
      </c>
    </row>
    <row r="60" spans="1:10" x14ac:dyDescent="0.25">
      <c r="A60" s="7" t="s">
        <v>75</v>
      </c>
      <c r="B60" s="7" t="s">
        <v>1226</v>
      </c>
      <c r="C60">
        <v>4</v>
      </c>
      <c r="D60" s="7" t="s">
        <v>2344</v>
      </c>
      <c r="E60">
        <v>1</v>
      </c>
      <c r="F60" s="9">
        <v>6</v>
      </c>
      <c r="G60" s="7" t="s">
        <v>2345</v>
      </c>
      <c r="H60" s="7" t="s">
        <v>2346</v>
      </c>
      <c r="I60">
        <v>0</v>
      </c>
      <c r="J60">
        <v>0</v>
      </c>
    </row>
    <row r="61" spans="1:10" x14ac:dyDescent="0.25">
      <c r="A61" s="7" t="s">
        <v>76</v>
      </c>
      <c r="B61" s="7" t="s">
        <v>1227</v>
      </c>
      <c r="C61">
        <v>4</v>
      </c>
      <c r="D61" s="7" t="s">
        <v>2344</v>
      </c>
      <c r="E61">
        <v>1</v>
      </c>
      <c r="F61" s="9">
        <v>9</v>
      </c>
      <c r="G61" s="7" t="s">
        <v>2345</v>
      </c>
      <c r="H61" s="7" t="s">
        <v>2346</v>
      </c>
      <c r="I61">
        <v>0</v>
      </c>
      <c r="J61">
        <v>0</v>
      </c>
    </row>
    <row r="62" spans="1:10" x14ac:dyDescent="0.25">
      <c r="A62" s="7" t="s">
        <v>77</v>
      </c>
      <c r="B62" s="7" t="s">
        <v>1228</v>
      </c>
      <c r="C62">
        <v>4</v>
      </c>
      <c r="D62" s="7" t="s">
        <v>2344</v>
      </c>
      <c r="E62">
        <v>1</v>
      </c>
      <c r="F62" s="9">
        <v>2</v>
      </c>
      <c r="G62" s="7" t="s">
        <v>2345</v>
      </c>
      <c r="H62" s="7" t="s">
        <v>2346</v>
      </c>
      <c r="I62">
        <v>0</v>
      </c>
      <c r="J62">
        <v>0</v>
      </c>
    </row>
    <row r="63" spans="1:10" x14ac:dyDescent="0.25">
      <c r="A63" s="7" t="s">
        <v>78</v>
      </c>
      <c r="B63" s="7" t="s">
        <v>1229</v>
      </c>
      <c r="C63">
        <v>4</v>
      </c>
      <c r="D63" s="7" t="s">
        <v>2344</v>
      </c>
      <c r="E63">
        <v>1</v>
      </c>
      <c r="F63" s="9">
        <v>163</v>
      </c>
      <c r="G63" s="7" t="s">
        <v>2345</v>
      </c>
      <c r="H63" s="7" t="s">
        <v>2346</v>
      </c>
      <c r="I63">
        <v>0</v>
      </c>
      <c r="J63">
        <v>0</v>
      </c>
    </row>
    <row r="64" spans="1:10" x14ac:dyDescent="0.25">
      <c r="A64" s="7" t="s">
        <v>79</v>
      </c>
      <c r="B64" s="7" t="s">
        <v>1230</v>
      </c>
      <c r="C64">
        <v>4</v>
      </c>
      <c r="D64" s="7" t="s">
        <v>2344</v>
      </c>
      <c r="E64">
        <v>1</v>
      </c>
      <c r="F64" s="9">
        <v>41</v>
      </c>
      <c r="G64" s="7" t="s">
        <v>2345</v>
      </c>
      <c r="H64" s="7" t="s">
        <v>2346</v>
      </c>
      <c r="I64">
        <v>0</v>
      </c>
      <c r="J64">
        <v>0</v>
      </c>
    </row>
    <row r="65" spans="1:10" x14ac:dyDescent="0.25">
      <c r="A65" s="7" t="s">
        <v>80</v>
      </c>
      <c r="B65" s="7" t="s">
        <v>1231</v>
      </c>
      <c r="C65">
        <v>4</v>
      </c>
      <c r="D65" s="7" t="s">
        <v>2344</v>
      </c>
      <c r="E65">
        <v>1</v>
      </c>
      <c r="F65" s="9">
        <v>38</v>
      </c>
      <c r="G65" s="7" t="s">
        <v>2345</v>
      </c>
      <c r="H65" s="7" t="s">
        <v>2346</v>
      </c>
      <c r="I65">
        <v>0</v>
      </c>
      <c r="J65">
        <v>0</v>
      </c>
    </row>
    <row r="66" spans="1:10" x14ac:dyDescent="0.25">
      <c r="A66" s="7" t="s">
        <v>81</v>
      </c>
      <c r="B66" s="7" t="s">
        <v>1232</v>
      </c>
      <c r="C66">
        <v>4</v>
      </c>
      <c r="D66" s="7" t="s">
        <v>2344</v>
      </c>
      <c r="E66">
        <v>1</v>
      </c>
      <c r="F66" s="9">
        <v>142</v>
      </c>
      <c r="G66" s="7" t="s">
        <v>2345</v>
      </c>
      <c r="H66" s="7" t="s">
        <v>2346</v>
      </c>
      <c r="I66">
        <v>0</v>
      </c>
      <c r="J66">
        <v>0</v>
      </c>
    </row>
    <row r="67" spans="1:10" x14ac:dyDescent="0.25">
      <c r="A67" s="7" t="s">
        <v>82</v>
      </c>
      <c r="B67" s="7" t="s">
        <v>1233</v>
      </c>
      <c r="C67">
        <v>4</v>
      </c>
      <c r="D67" s="7" t="s">
        <v>2344</v>
      </c>
      <c r="E67">
        <v>1</v>
      </c>
      <c r="F67" s="9">
        <v>51</v>
      </c>
      <c r="G67" s="7" t="s">
        <v>2345</v>
      </c>
      <c r="H67" s="7" t="s">
        <v>2346</v>
      </c>
      <c r="I67">
        <v>0</v>
      </c>
      <c r="J67">
        <v>0</v>
      </c>
    </row>
    <row r="68" spans="1:10" x14ac:dyDescent="0.25">
      <c r="A68" s="7" t="s">
        <v>83</v>
      </c>
      <c r="B68" s="7" t="s">
        <v>1234</v>
      </c>
      <c r="C68">
        <v>4</v>
      </c>
      <c r="D68" s="7" t="s">
        <v>2344</v>
      </c>
      <c r="E68">
        <v>1</v>
      </c>
      <c r="F68" s="9">
        <v>2</v>
      </c>
      <c r="G68" s="7" t="s">
        <v>2345</v>
      </c>
      <c r="H68" s="7" t="s">
        <v>2346</v>
      </c>
      <c r="I68">
        <v>0</v>
      </c>
      <c r="J68">
        <v>0</v>
      </c>
    </row>
    <row r="69" spans="1:10" x14ac:dyDescent="0.25">
      <c r="A69" s="7" t="s">
        <v>84</v>
      </c>
      <c r="B69" s="7" t="s">
        <v>1235</v>
      </c>
      <c r="C69">
        <v>4</v>
      </c>
      <c r="D69" s="7" t="s">
        <v>2344</v>
      </c>
      <c r="E69">
        <v>1</v>
      </c>
      <c r="F69" s="9">
        <v>45</v>
      </c>
      <c r="G69" s="7" t="s">
        <v>2345</v>
      </c>
      <c r="H69" s="7" t="s">
        <v>2346</v>
      </c>
      <c r="I69">
        <v>0</v>
      </c>
      <c r="J69">
        <v>0</v>
      </c>
    </row>
    <row r="70" spans="1:10" x14ac:dyDescent="0.25">
      <c r="A70" s="7" t="s">
        <v>85</v>
      </c>
      <c r="B70" s="7" t="s">
        <v>1236</v>
      </c>
      <c r="C70">
        <v>4</v>
      </c>
      <c r="D70" s="7" t="s">
        <v>2344</v>
      </c>
      <c r="E70">
        <v>1</v>
      </c>
      <c r="F70" s="9">
        <v>33</v>
      </c>
      <c r="G70" s="7" t="s">
        <v>2345</v>
      </c>
      <c r="H70" s="7" t="s">
        <v>2346</v>
      </c>
      <c r="I70">
        <v>0</v>
      </c>
      <c r="J70">
        <v>0</v>
      </c>
    </row>
    <row r="71" spans="1:10" x14ac:dyDescent="0.25">
      <c r="A71" s="7" t="s">
        <v>86</v>
      </c>
      <c r="B71" s="7" t="s">
        <v>1237</v>
      </c>
      <c r="C71">
        <v>4</v>
      </c>
      <c r="D71" s="7" t="s">
        <v>2344</v>
      </c>
      <c r="E71">
        <v>1</v>
      </c>
      <c r="F71" s="9">
        <v>8</v>
      </c>
      <c r="G71" s="7" t="s">
        <v>2345</v>
      </c>
      <c r="H71" s="7" t="s">
        <v>2346</v>
      </c>
      <c r="I71">
        <v>0</v>
      </c>
      <c r="J71">
        <v>0</v>
      </c>
    </row>
    <row r="72" spans="1:10" x14ac:dyDescent="0.25">
      <c r="A72" s="7" t="s">
        <v>87</v>
      </c>
      <c r="B72" s="7" t="s">
        <v>1238</v>
      </c>
      <c r="C72">
        <v>4</v>
      </c>
      <c r="D72" s="7" t="s">
        <v>2344</v>
      </c>
      <c r="E72">
        <v>1</v>
      </c>
      <c r="F72" s="9">
        <v>1</v>
      </c>
      <c r="G72" s="7" t="s">
        <v>2345</v>
      </c>
      <c r="H72" s="7" t="s">
        <v>2346</v>
      </c>
      <c r="I72">
        <v>0</v>
      </c>
      <c r="J72">
        <v>0</v>
      </c>
    </row>
    <row r="73" spans="1:10" x14ac:dyDescent="0.25">
      <c r="A73" s="7" t="s">
        <v>88</v>
      </c>
      <c r="B73" s="7" t="s">
        <v>1239</v>
      </c>
      <c r="C73">
        <v>4</v>
      </c>
      <c r="D73" s="7" t="s">
        <v>2344</v>
      </c>
      <c r="E73">
        <v>1</v>
      </c>
      <c r="F73" s="9">
        <v>1</v>
      </c>
      <c r="G73" s="7" t="s">
        <v>2345</v>
      </c>
      <c r="H73" s="7" t="s">
        <v>2346</v>
      </c>
      <c r="I73">
        <v>0</v>
      </c>
      <c r="J73">
        <v>0</v>
      </c>
    </row>
    <row r="74" spans="1:10" x14ac:dyDescent="0.25">
      <c r="A74" s="7" t="s">
        <v>89</v>
      </c>
      <c r="B74" s="7" t="s">
        <v>1240</v>
      </c>
      <c r="C74">
        <v>4</v>
      </c>
      <c r="D74" s="7" t="s">
        <v>2344</v>
      </c>
      <c r="E74">
        <v>1</v>
      </c>
      <c r="F74" s="9">
        <v>38</v>
      </c>
      <c r="G74" s="7" t="s">
        <v>2345</v>
      </c>
      <c r="H74" s="7" t="s">
        <v>2346</v>
      </c>
      <c r="I74">
        <v>0</v>
      </c>
      <c r="J74">
        <v>0</v>
      </c>
    </row>
    <row r="75" spans="1:10" x14ac:dyDescent="0.25">
      <c r="A75" s="7" t="s">
        <v>90</v>
      </c>
      <c r="B75" s="7" t="s">
        <v>1241</v>
      </c>
      <c r="C75">
        <v>4</v>
      </c>
      <c r="D75" s="7" t="s">
        <v>2344</v>
      </c>
      <c r="E75">
        <v>1</v>
      </c>
      <c r="F75" s="9">
        <v>70</v>
      </c>
      <c r="G75" s="7" t="s">
        <v>2345</v>
      </c>
      <c r="H75" s="7" t="s">
        <v>2346</v>
      </c>
      <c r="I75">
        <v>0</v>
      </c>
      <c r="J75">
        <v>0</v>
      </c>
    </row>
    <row r="76" spans="1:10" x14ac:dyDescent="0.25">
      <c r="A76" s="7" t="s">
        <v>91</v>
      </c>
      <c r="B76" s="7" t="s">
        <v>1235</v>
      </c>
      <c r="C76">
        <v>4</v>
      </c>
      <c r="D76" s="7" t="s">
        <v>2344</v>
      </c>
      <c r="E76">
        <v>1</v>
      </c>
      <c r="F76" s="9">
        <v>30</v>
      </c>
      <c r="G76" s="7" t="s">
        <v>2345</v>
      </c>
      <c r="H76" s="7" t="s">
        <v>2346</v>
      </c>
      <c r="I76">
        <v>0</v>
      </c>
      <c r="J76">
        <v>0</v>
      </c>
    </row>
    <row r="77" spans="1:10" x14ac:dyDescent="0.25">
      <c r="A77" s="7" t="s">
        <v>92</v>
      </c>
      <c r="B77" s="7" t="s">
        <v>1242</v>
      </c>
      <c r="C77">
        <v>4</v>
      </c>
      <c r="D77" s="7" t="s">
        <v>2344</v>
      </c>
      <c r="E77">
        <v>1</v>
      </c>
      <c r="F77" s="9">
        <v>80</v>
      </c>
      <c r="G77" s="7" t="s">
        <v>2345</v>
      </c>
      <c r="H77" s="7" t="s">
        <v>2346</v>
      </c>
      <c r="I77">
        <v>0</v>
      </c>
      <c r="J77">
        <v>0</v>
      </c>
    </row>
    <row r="78" spans="1:10" x14ac:dyDescent="0.25">
      <c r="A78" s="7" t="s">
        <v>93</v>
      </c>
      <c r="B78" s="7" t="s">
        <v>1243</v>
      </c>
      <c r="C78">
        <v>4</v>
      </c>
      <c r="D78" s="7" t="s">
        <v>2344</v>
      </c>
      <c r="E78">
        <v>1</v>
      </c>
      <c r="F78" s="9">
        <v>32</v>
      </c>
      <c r="G78" s="7" t="s">
        <v>2345</v>
      </c>
      <c r="H78" s="7" t="s">
        <v>2346</v>
      </c>
      <c r="I78">
        <v>0</v>
      </c>
      <c r="J78">
        <v>0</v>
      </c>
    </row>
    <row r="79" spans="1:10" x14ac:dyDescent="0.25">
      <c r="A79" s="7" t="s">
        <v>94</v>
      </c>
      <c r="B79" s="7" t="s">
        <v>1244</v>
      </c>
      <c r="C79">
        <v>4</v>
      </c>
      <c r="D79" s="7" t="s">
        <v>2344</v>
      </c>
      <c r="E79">
        <v>1</v>
      </c>
      <c r="F79" s="9">
        <v>12</v>
      </c>
      <c r="G79" s="7" t="s">
        <v>2345</v>
      </c>
      <c r="H79" s="7" t="s">
        <v>2346</v>
      </c>
      <c r="I79">
        <v>0</v>
      </c>
      <c r="J79">
        <v>0</v>
      </c>
    </row>
    <row r="80" spans="1:10" x14ac:dyDescent="0.25">
      <c r="A80" s="7" t="s">
        <v>95</v>
      </c>
      <c r="B80" s="7" t="s">
        <v>1245</v>
      </c>
      <c r="C80">
        <v>4</v>
      </c>
      <c r="D80" s="7" t="s">
        <v>2344</v>
      </c>
      <c r="E80">
        <v>1</v>
      </c>
      <c r="F80" s="9">
        <v>7</v>
      </c>
      <c r="G80" s="7" t="s">
        <v>2345</v>
      </c>
      <c r="H80" s="7" t="s">
        <v>2346</v>
      </c>
      <c r="I80">
        <v>0</v>
      </c>
      <c r="J80">
        <v>0</v>
      </c>
    </row>
    <row r="81" spans="1:10" x14ac:dyDescent="0.25">
      <c r="A81" s="7" t="s">
        <v>96</v>
      </c>
      <c r="B81" s="7" t="s">
        <v>1246</v>
      </c>
      <c r="C81">
        <v>4</v>
      </c>
      <c r="D81" s="7" t="s">
        <v>2344</v>
      </c>
      <c r="E81">
        <v>1</v>
      </c>
      <c r="F81" s="9">
        <v>10</v>
      </c>
      <c r="G81" s="7" t="s">
        <v>2345</v>
      </c>
      <c r="H81" s="7" t="s">
        <v>2346</v>
      </c>
      <c r="I81">
        <v>0</v>
      </c>
      <c r="J81">
        <v>0</v>
      </c>
    </row>
    <row r="82" spans="1:10" x14ac:dyDescent="0.25">
      <c r="A82" s="7" t="s">
        <v>97</v>
      </c>
      <c r="B82" s="7" t="s">
        <v>1247</v>
      </c>
      <c r="C82">
        <v>4</v>
      </c>
      <c r="D82" s="7" t="s">
        <v>2344</v>
      </c>
      <c r="E82">
        <v>1</v>
      </c>
      <c r="F82" s="9">
        <v>29</v>
      </c>
      <c r="G82" s="7" t="s">
        <v>2345</v>
      </c>
      <c r="H82" s="7" t="s">
        <v>2346</v>
      </c>
      <c r="I82">
        <v>0</v>
      </c>
      <c r="J82">
        <v>0</v>
      </c>
    </row>
    <row r="83" spans="1:10" x14ac:dyDescent="0.25">
      <c r="A83" s="7" t="s">
        <v>98</v>
      </c>
      <c r="B83" s="7" t="s">
        <v>1248</v>
      </c>
      <c r="C83">
        <v>4</v>
      </c>
      <c r="D83" s="7" t="s">
        <v>2344</v>
      </c>
      <c r="E83">
        <v>1</v>
      </c>
      <c r="F83" s="9">
        <v>9</v>
      </c>
      <c r="G83" s="7" t="s">
        <v>2345</v>
      </c>
      <c r="H83" s="7" t="s">
        <v>2346</v>
      </c>
      <c r="I83">
        <v>0</v>
      </c>
      <c r="J83">
        <v>0</v>
      </c>
    </row>
    <row r="84" spans="1:10" x14ac:dyDescent="0.25">
      <c r="A84" s="7" t="s">
        <v>99</v>
      </c>
      <c r="B84" s="7" t="s">
        <v>1249</v>
      </c>
      <c r="C84">
        <v>4</v>
      </c>
      <c r="D84" s="7" t="s">
        <v>2344</v>
      </c>
      <c r="E84">
        <v>1</v>
      </c>
      <c r="F84" s="9">
        <v>19</v>
      </c>
      <c r="G84" s="7" t="s">
        <v>2345</v>
      </c>
      <c r="H84" s="7" t="s">
        <v>2346</v>
      </c>
      <c r="I84">
        <v>0</v>
      </c>
      <c r="J84">
        <v>0</v>
      </c>
    </row>
    <row r="85" spans="1:10" x14ac:dyDescent="0.25">
      <c r="A85" s="7" t="s">
        <v>100</v>
      </c>
      <c r="B85" s="7" t="s">
        <v>1250</v>
      </c>
      <c r="C85">
        <v>4</v>
      </c>
      <c r="D85" s="7" t="s">
        <v>2344</v>
      </c>
      <c r="E85">
        <v>1</v>
      </c>
      <c r="F85" s="9">
        <v>19</v>
      </c>
      <c r="G85" s="7" t="s">
        <v>2345</v>
      </c>
      <c r="H85" s="7" t="s">
        <v>2346</v>
      </c>
      <c r="I85">
        <v>0</v>
      </c>
      <c r="J85">
        <v>0</v>
      </c>
    </row>
    <row r="86" spans="1:10" x14ac:dyDescent="0.25">
      <c r="A86" s="7" t="s">
        <v>101</v>
      </c>
      <c r="B86" s="7" t="s">
        <v>1251</v>
      </c>
      <c r="C86">
        <v>4</v>
      </c>
      <c r="D86" s="7" t="s">
        <v>2344</v>
      </c>
      <c r="E86">
        <v>1</v>
      </c>
      <c r="F86" s="9">
        <v>12</v>
      </c>
      <c r="G86" s="7" t="s">
        <v>2345</v>
      </c>
      <c r="H86" s="7" t="s">
        <v>2346</v>
      </c>
      <c r="I86">
        <v>0</v>
      </c>
      <c r="J86">
        <v>0</v>
      </c>
    </row>
    <row r="87" spans="1:10" x14ac:dyDescent="0.25">
      <c r="A87" s="7" t="s">
        <v>102</v>
      </c>
      <c r="B87" s="7" t="s">
        <v>1252</v>
      </c>
      <c r="C87">
        <v>4</v>
      </c>
      <c r="D87" s="7" t="s">
        <v>2344</v>
      </c>
      <c r="E87">
        <v>1</v>
      </c>
      <c r="F87" s="9">
        <v>6</v>
      </c>
      <c r="G87" s="7" t="s">
        <v>2345</v>
      </c>
      <c r="H87" s="7" t="s">
        <v>2346</v>
      </c>
      <c r="I87">
        <v>0</v>
      </c>
      <c r="J87">
        <v>0</v>
      </c>
    </row>
    <row r="88" spans="1:10" x14ac:dyDescent="0.25">
      <c r="A88" s="7" t="s">
        <v>103</v>
      </c>
      <c r="B88" s="7" t="s">
        <v>1253</v>
      </c>
      <c r="C88">
        <v>4</v>
      </c>
      <c r="D88" s="7" t="s">
        <v>2344</v>
      </c>
      <c r="E88">
        <v>1</v>
      </c>
      <c r="F88" s="9">
        <v>2</v>
      </c>
      <c r="G88" s="7" t="s">
        <v>2345</v>
      </c>
      <c r="H88" s="7" t="s">
        <v>2346</v>
      </c>
      <c r="I88">
        <v>0</v>
      </c>
      <c r="J88">
        <v>0</v>
      </c>
    </row>
    <row r="89" spans="1:10" x14ac:dyDescent="0.25">
      <c r="A89" s="7" t="s">
        <v>104</v>
      </c>
      <c r="B89" s="7" t="s">
        <v>1254</v>
      </c>
      <c r="C89">
        <v>4</v>
      </c>
      <c r="D89" s="7" t="s">
        <v>2344</v>
      </c>
      <c r="E89">
        <v>1</v>
      </c>
      <c r="F89" s="9">
        <v>2</v>
      </c>
      <c r="G89" s="7" t="s">
        <v>2345</v>
      </c>
      <c r="H89" s="7" t="s">
        <v>2346</v>
      </c>
      <c r="I89">
        <v>0</v>
      </c>
      <c r="J89">
        <v>0</v>
      </c>
    </row>
    <row r="90" spans="1:10" x14ac:dyDescent="0.25">
      <c r="A90" s="7" t="s">
        <v>131</v>
      </c>
      <c r="B90" s="7" t="s">
        <v>1281</v>
      </c>
      <c r="C90">
        <v>4</v>
      </c>
      <c r="D90" s="7" t="s">
        <v>2347</v>
      </c>
      <c r="E90">
        <v>1</v>
      </c>
      <c r="F90" s="9">
        <v>2</v>
      </c>
      <c r="G90" s="7" t="s">
        <v>2348</v>
      </c>
      <c r="H90" s="7" t="s">
        <v>2346</v>
      </c>
      <c r="I90">
        <v>0</v>
      </c>
      <c r="J90">
        <v>0</v>
      </c>
    </row>
    <row r="91" spans="1:10" x14ac:dyDescent="0.25">
      <c r="A91" s="7" t="s">
        <v>132</v>
      </c>
      <c r="B91" s="7" t="s">
        <v>1282</v>
      </c>
      <c r="C91">
        <v>4</v>
      </c>
      <c r="D91" s="7" t="s">
        <v>2347</v>
      </c>
      <c r="E91">
        <v>1</v>
      </c>
      <c r="F91" s="9">
        <v>4</v>
      </c>
      <c r="G91" s="7" t="s">
        <v>2348</v>
      </c>
      <c r="H91" s="7" t="s">
        <v>2346</v>
      </c>
      <c r="I91">
        <v>0</v>
      </c>
      <c r="J91">
        <v>0</v>
      </c>
    </row>
    <row r="92" spans="1:10" x14ac:dyDescent="0.25">
      <c r="A92" s="7" t="s">
        <v>133</v>
      </c>
      <c r="B92" s="7" t="s">
        <v>1283</v>
      </c>
      <c r="C92">
        <v>4</v>
      </c>
      <c r="D92" s="7" t="s">
        <v>2347</v>
      </c>
      <c r="E92">
        <v>1</v>
      </c>
      <c r="F92" s="9">
        <v>4</v>
      </c>
      <c r="G92" s="7" t="s">
        <v>2348</v>
      </c>
      <c r="H92" s="7" t="s">
        <v>2346</v>
      </c>
      <c r="I92">
        <v>0</v>
      </c>
      <c r="J92">
        <v>0</v>
      </c>
    </row>
    <row r="93" spans="1:10" x14ac:dyDescent="0.25">
      <c r="A93" s="7" t="s">
        <v>134</v>
      </c>
      <c r="B93" s="7" t="s">
        <v>1284</v>
      </c>
      <c r="C93">
        <v>4</v>
      </c>
      <c r="D93" s="7" t="s">
        <v>2347</v>
      </c>
      <c r="E93">
        <v>1</v>
      </c>
      <c r="F93" s="9">
        <v>4</v>
      </c>
      <c r="G93" s="7" t="s">
        <v>2348</v>
      </c>
      <c r="H93" s="7" t="s">
        <v>2346</v>
      </c>
      <c r="I93">
        <v>0</v>
      </c>
      <c r="J93">
        <v>0</v>
      </c>
    </row>
    <row r="94" spans="1:10" x14ac:dyDescent="0.25">
      <c r="A94" s="7" t="s">
        <v>135</v>
      </c>
      <c r="B94" s="7" t="s">
        <v>1285</v>
      </c>
      <c r="C94">
        <v>4</v>
      </c>
      <c r="D94" s="7" t="s">
        <v>2347</v>
      </c>
      <c r="E94">
        <v>1</v>
      </c>
      <c r="F94" s="9">
        <v>4</v>
      </c>
      <c r="G94" s="7" t="s">
        <v>2348</v>
      </c>
      <c r="H94" s="7" t="s">
        <v>2346</v>
      </c>
      <c r="I94">
        <v>0</v>
      </c>
      <c r="J94">
        <v>0</v>
      </c>
    </row>
    <row r="95" spans="1:10" x14ac:dyDescent="0.25">
      <c r="A95" s="7" t="s">
        <v>136</v>
      </c>
      <c r="B95" s="7" t="s">
        <v>1286</v>
      </c>
      <c r="C95">
        <v>4</v>
      </c>
      <c r="D95" s="7" t="s">
        <v>2347</v>
      </c>
      <c r="E95">
        <v>1</v>
      </c>
      <c r="F95" s="9">
        <v>3</v>
      </c>
      <c r="G95" s="7" t="s">
        <v>2348</v>
      </c>
      <c r="H95" s="7" t="s">
        <v>2346</v>
      </c>
      <c r="I95">
        <v>0</v>
      </c>
      <c r="J95">
        <v>0</v>
      </c>
    </row>
    <row r="96" spans="1:10" x14ac:dyDescent="0.25">
      <c r="A96" s="7" t="s">
        <v>137</v>
      </c>
      <c r="B96" s="7" t="s">
        <v>1287</v>
      </c>
      <c r="C96">
        <v>4</v>
      </c>
      <c r="D96" s="7" t="s">
        <v>2347</v>
      </c>
      <c r="E96">
        <v>1</v>
      </c>
      <c r="F96" s="9">
        <v>2</v>
      </c>
      <c r="G96" s="7" t="s">
        <v>2348</v>
      </c>
      <c r="H96" s="7" t="s">
        <v>2346</v>
      </c>
      <c r="I96">
        <v>0</v>
      </c>
      <c r="J96">
        <v>0</v>
      </c>
    </row>
    <row r="97" spans="1:10" x14ac:dyDescent="0.25">
      <c r="A97" s="7" t="s">
        <v>138</v>
      </c>
      <c r="B97" s="7" t="s">
        <v>1288</v>
      </c>
      <c r="C97">
        <v>4</v>
      </c>
      <c r="D97" s="7" t="s">
        <v>2347</v>
      </c>
      <c r="E97">
        <v>1</v>
      </c>
      <c r="F97" s="9">
        <v>3</v>
      </c>
      <c r="G97" s="7" t="s">
        <v>2348</v>
      </c>
      <c r="H97" s="7" t="s">
        <v>2346</v>
      </c>
      <c r="I97">
        <v>0</v>
      </c>
      <c r="J97">
        <v>0</v>
      </c>
    </row>
    <row r="98" spans="1:10" x14ac:dyDescent="0.25">
      <c r="A98" s="7" t="s">
        <v>139</v>
      </c>
      <c r="B98" s="7" t="s">
        <v>1289</v>
      </c>
      <c r="C98">
        <v>4</v>
      </c>
      <c r="D98" s="7" t="s">
        <v>2347</v>
      </c>
      <c r="E98">
        <v>1</v>
      </c>
      <c r="F98" s="9">
        <v>2</v>
      </c>
      <c r="G98" s="7" t="s">
        <v>2348</v>
      </c>
      <c r="H98" s="7" t="s">
        <v>2346</v>
      </c>
      <c r="I98">
        <v>0</v>
      </c>
      <c r="J98">
        <v>0</v>
      </c>
    </row>
    <row r="99" spans="1:10" x14ac:dyDescent="0.25">
      <c r="A99" s="7" t="s">
        <v>140</v>
      </c>
      <c r="B99" s="7" t="s">
        <v>1290</v>
      </c>
      <c r="C99">
        <v>4</v>
      </c>
      <c r="D99" s="7" t="s">
        <v>2347</v>
      </c>
      <c r="E99">
        <v>1</v>
      </c>
      <c r="F99" s="9">
        <v>1</v>
      </c>
      <c r="G99" s="7" t="s">
        <v>2348</v>
      </c>
      <c r="H99" s="7" t="s">
        <v>2346</v>
      </c>
      <c r="I99">
        <v>0</v>
      </c>
      <c r="J99">
        <v>0</v>
      </c>
    </row>
    <row r="100" spans="1:10" x14ac:dyDescent="0.25">
      <c r="A100" s="7" t="s">
        <v>141</v>
      </c>
      <c r="B100" s="7" t="s">
        <v>1291</v>
      </c>
      <c r="C100">
        <v>4</v>
      </c>
      <c r="D100" s="7" t="s">
        <v>2347</v>
      </c>
      <c r="E100">
        <v>1</v>
      </c>
      <c r="F100" s="9">
        <v>1</v>
      </c>
      <c r="G100" s="7" t="s">
        <v>2348</v>
      </c>
      <c r="H100" s="7" t="s">
        <v>2346</v>
      </c>
      <c r="I100">
        <v>0</v>
      </c>
      <c r="J100">
        <v>0</v>
      </c>
    </row>
    <row r="101" spans="1:10" x14ac:dyDescent="0.25">
      <c r="A101" s="7" t="s">
        <v>142</v>
      </c>
      <c r="B101" s="7" t="s">
        <v>1292</v>
      </c>
      <c r="C101">
        <v>4</v>
      </c>
      <c r="D101" s="7" t="s">
        <v>2347</v>
      </c>
      <c r="E101">
        <v>1</v>
      </c>
      <c r="F101" s="9">
        <v>4</v>
      </c>
      <c r="G101" s="7" t="s">
        <v>2348</v>
      </c>
      <c r="H101" s="7" t="s">
        <v>2346</v>
      </c>
      <c r="I101">
        <v>0</v>
      </c>
      <c r="J101">
        <v>0</v>
      </c>
    </row>
    <row r="102" spans="1:10" x14ac:dyDescent="0.25">
      <c r="A102" s="7" t="s">
        <v>143</v>
      </c>
      <c r="B102" s="7" t="s">
        <v>1293</v>
      </c>
      <c r="C102">
        <v>4</v>
      </c>
      <c r="D102" s="7" t="s">
        <v>2347</v>
      </c>
      <c r="E102">
        <v>1</v>
      </c>
      <c r="F102" s="9">
        <v>5</v>
      </c>
      <c r="G102" s="7" t="s">
        <v>2348</v>
      </c>
      <c r="H102" s="7" t="s">
        <v>2346</v>
      </c>
      <c r="I102">
        <v>0</v>
      </c>
      <c r="J102">
        <v>0</v>
      </c>
    </row>
    <row r="103" spans="1:10" x14ac:dyDescent="0.25">
      <c r="A103" s="7" t="s">
        <v>144</v>
      </c>
      <c r="B103" s="7" t="s">
        <v>1294</v>
      </c>
      <c r="C103">
        <v>4</v>
      </c>
      <c r="D103" s="7" t="s">
        <v>2347</v>
      </c>
      <c r="E103">
        <v>1</v>
      </c>
      <c r="F103" s="9">
        <v>4</v>
      </c>
      <c r="G103" s="7" t="s">
        <v>2348</v>
      </c>
      <c r="H103" s="7" t="s">
        <v>2346</v>
      </c>
      <c r="I103">
        <v>0</v>
      </c>
      <c r="J103">
        <v>0</v>
      </c>
    </row>
    <row r="104" spans="1:10" x14ac:dyDescent="0.25">
      <c r="A104" s="7" t="s">
        <v>145</v>
      </c>
      <c r="B104" s="7" t="s">
        <v>1295</v>
      </c>
      <c r="C104">
        <v>4</v>
      </c>
      <c r="D104" s="7" t="s">
        <v>2347</v>
      </c>
      <c r="E104">
        <v>1</v>
      </c>
      <c r="F104" s="9">
        <v>2</v>
      </c>
      <c r="G104" s="7" t="s">
        <v>2348</v>
      </c>
      <c r="H104" s="7" t="s">
        <v>2346</v>
      </c>
      <c r="I104">
        <v>0</v>
      </c>
      <c r="J104">
        <v>0</v>
      </c>
    </row>
    <row r="105" spans="1:10" x14ac:dyDescent="0.25">
      <c r="A105" s="7" t="s">
        <v>146</v>
      </c>
      <c r="B105" s="7" t="s">
        <v>1296</v>
      </c>
      <c r="C105">
        <v>4</v>
      </c>
      <c r="D105" s="7" t="s">
        <v>2347</v>
      </c>
      <c r="E105">
        <v>1</v>
      </c>
      <c r="F105" s="9">
        <v>1</v>
      </c>
      <c r="G105" s="7" t="s">
        <v>2348</v>
      </c>
      <c r="H105" s="7" t="s">
        <v>2346</v>
      </c>
      <c r="I105">
        <v>0</v>
      </c>
      <c r="J105">
        <v>0</v>
      </c>
    </row>
    <row r="106" spans="1:10" x14ac:dyDescent="0.25">
      <c r="A106" s="7" t="s">
        <v>147</v>
      </c>
      <c r="B106" s="7" t="s">
        <v>1297</v>
      </c>
      <c r="C106">
        <v>4</v>
      </c>
      <c r="D106" s="7" t="s">
        <v>2347</v>
      </c>
      <c r="E106">
        <v>1</v>
      </c>
      <c r="F106" s="9">
        <v>1</v>
      </c>
      <c r="G106" s="7" t="s">
        <v>2348</v>
      </c>
      <c r="H106" s="7" t="s">
        <v>2346</v>
      </c>
      <c r="I106">
        <v>0</v>
      </c>
      <c r="J106">
        <v>0</v>
      </c>
    </row>
    <row r="107" spans="1:10" x14ac:dyDescent="0.25">
      <c r="A107" s="7" t="s">
        <v>148</v>
      </c>
      <c r="B107" s="7" t="s">
        <v>1298</v>
      </c>
      <c r="C107">
        <v>4</v>
      </c>
      <c r="D107" s="7" t="s">
        <v>2347</v>
      </c>
      <c r="E107">
        <v>1</v>
      </c>
      <c r="F107" s="9">
        <v>2</v>
      </c>
      <c r="G107" s="7" t="s">
        <v>2348</v>
      </c>
      <c r="H107" s="7" t="s">
        <v>2346</v>
      </c>
      <c r="I107">
        <v>0</v>
      </c>
      <c r="J107">
        <v>0</v>
      </c>
    </row>
    <row r="108" spans="1:10" x14ac:dyDescent="0.25">
      <c r="A108" s="7" t="s">
        <v>149</v>
      </c>
      <c r="B108" s="7" t="s">
        <v>1299</v>
      </c>
      <c r="C108">
        <v>4</v>
      </c>
      <c r="D108" s="7" t="s">
        <v>2347</v>
      </c>
      <c r="E108">
        <v>1</v>
      </c>
      <c r="F108" s="9">
        <v>4</v>
      </c>
      <c r="G108" s="7" t="s">
        <v>2348</v>
      </c>
      <c r="H108" s="7" t="s">
        <v>2346</v>
      </c>
      <c r="I108">
        <v>0</v>
      </c>
      <c r="J108">
        <v>0</v>
      </c>
    </row>
    <row r="109" spans="1:10" x14ac:dyDescent="0.25">
      <c r="A109" s="7" t="s">
        <v>150</v>
      </c>
      <c r="B109" s="7" t="s">
        <v>1300</v>
      </c>
      <c r="C109">
        <v>4</v>
      </c>
      <c r="D109" s="7" t="s">
        <v>2347</v>
      </c>
      <c r="E109">
        <v>1</v>
      </c>
      <c r="F109" s="9">
        <v>2</v>
      </c>
      <c r="G109" s="7" t="s">
        <v>2348</v>
      </c>
      <c r="H109" s="7" t="s">
        <v>2346</v>
      </c>
      <c r="I109">
        <v>0</v>
      </c>
      <c r="J109">
        <v>0</v>
      </c>
    </row>
    <row r="110" spans="1:10" x14ac:dyDescent="0.25">
      <c r="A110" s="7" t="s">
        <v>151</v>
      </c>
      <c r="B110" s="7" t="s">
        <v>1301</v>
      </c>
      <c r="C110">
        <v>4</v>
      </c>
      <c r="D110" s="7" t="s">
        <v>2347</v>
      </c>
      <c r="E110">
        <v>1</v>
      </c>
      <c r="F110" s="9">
        <v>6</v>
      </c>
      <c r="G110" s="7" t="s">
        <v>2348</v>
      </c>
      <c r="H110" s="7" t="s">
        <v>2346</v>
      </c>
      <c r="I110">
        <v>0</v>
      </c>
      <c r="J110">
        <v>0</v>
      </c>
    </row>
    <row r="111" spans="1:10" x14ac:dyDescent="0.25">
      <c r="A111" s="7" t="s">
        <v>152</v>
      </c>
      <c r="B111" s="7" t="s">
        <v>1302</v>
      </c>
      <c r="C111">
        <v>4</v>
      </c>
      <c r="D111" s="7" t="s">
        <v>2347</v>
      </c>
      <c r="E111">
        <v>1</v>
      </c>
      <c r="F111" s="9">
        <v>6</v>
      </c>
      <c r="G111" s="7" t="s">
        <v>2348</v>
      </c>
      <c r="H111" s="7" t="s">
        <v>2346</v>
      </c>
      <c r="I111">
        <v>0</v>
      </c>
      <c r="J111">
        <v>0</v>
      </c>
    </row>
    <row r="112" spans="1:10" x14ac:dyDescent="0.25">
      <c r="A112" s="7" t="s">
        <v>153</v>
      </c>
      <c r="B112" s="7" t="s">
        <v>1303</v>
      </c>
      <c r="C112">
        <v>4</v>
      </c>
      <c r="D112" s="7" t="s">
        <v>2347</v>
      </c>
      <c r="E112">
        <v>1</v>
      </c>
      <c r="F112" s="9">
        <v>5</v>
      </c>
      <c r="G112" s="7" t="s">
        <v>2348</v>
      </c>
      <c r="H112" s="7" t="s">
        <v>2346</v>
      </c>
      <c r="I112">
        <v>0</v>
      </c>
      <c r="J112">
        <v>0</v>
      </c>
    </row>
    <row r="113" spans="1:10" x14ac:dyDescent="0.25">
      <c r="A113" s="7" t="s">
        <v>154</v>
      </c>
      <c r="B113" s="7" t="s">
        <v>1304</v>
      </c>
      <c r="C113">
        <v>4</v>
      </c>
      <c r="D113" s="7" t="s">
        <v>2347</v>
      </c>
      <c r="E113">
        <v>1</v>
      </c>
      <c r="F113" s="9">
        <v>3</v>
      </c>
      <c r="G113" s="7" t="s">
        <v>2348</v>
      </c>
      <c r="H113" s="7" t="s">
        <v>2346</v>
      </c>
      <c r="I113">
        <v>0</v>
      </c>
      <c r="J113">
        <v>0</v>
      </c>
    </row>
    <row r="114" spans="1:10" x14ac:dyDescent="0.25">
      <c r="A114" s="7" t="s">
        <v>155</v>
      </c>
      <c r="B114" s="7" t="s">
        <v>1305</v>
      </c>
      <c r="C114">
        <v>4</v>
      </c>
      <c r="D114" s="7" t="s">
        <v>2347</v>
      </c>
      <c r="E114">
        <v>1</v>
      </c>
      <c r="F114" s="9">
        <v>1</v>
      </c>
      <c r="G114" s="7" t="s">
        <v>2348</v>
      </c>
      <c r="H114" s="7" t="s">
        <v>2346</v>
      </c>
      <c r="I114">
        <v>0</v>
      </c>
      <c r="J114">
        <v>0</v>
      </c>
    </row>
    <row r="115" spans="1:10" x14ac:dyDescent="0.25">
      <c r="A115" s="7" t="s">
        <v>156</v>
      </c>
      <c r="B115" s="7" t="s">
        <v>1306</v>
      </c>
      <c r="C115">
        <v>4</v>
      </c>
      <c r="D115" s="7" t="s">
        <v>2347</v>
      </c>
      <c r="E115">
        <v>1</v>
      </c>
      <c r="F115" s="9">
        <v>1</v>
      </c>
      <c r="G115" s="7" t="s">
        <v>2348</v>
      </c>
      <c r="H115" s="7" t="s">
        <v>2346</v>
      </c>
      <c r="I115">
        <v>0</v>
      </c>
      <c r="J115">
        <v>0</v>
      </c>
    </row>
    <row r="116" spans="1:10" x14ac:dyDescent="0.25">
      <c r="A116" s="7" t="s">
        <v>157</v>
      </c>
      <c r="B116" s="7" t="s">
        <v>1307</v>
      </c>
      <c r="C116">
        <v>4</v>
      </c>
      <c r="D116" s="7" t="s">
        <v>2347</v>
      </c>
      <c r="E116">
        <v>1</v>
      </c>
      <c r="F116" s="9">
        <v>2</v>
      </c>
      <c r="G116" s="7" t="s">
        <v>2348</v>
      </c>
      <c r="H116" s="7" t="s">
        <v>2346</v>
      </c>
      <c r="I116">
        <v>0</v>
      </c>
      <c r="J116">
        <v>0</v>
      </c>
    </row>
    <row r="117" spans="1:10" x14ac:dyDescent="0.25">
      <c r="A117" s="7" t="s">
        <v>158</v>
      </c>
      <c r="B117" s="7" t="s">
        <v>1308</v>
      </c>
      <c r="C117">
        <v>4</v>
      </c>
      <c r="D117" s="7" t="s">
        <v>2347</v>
      </c>
      <c r="E117">
        <v>1</v>
      </c>
      <c r="F117" s="9">
        <v>1</v>
      </c>
      <c r="G117" s="7" t="s">
        <v>2348</v>
      </c>
      <c r="H117" s="7" t="s">
        <v>2346</v>
      </c>
      <c r="I117">
        <v>0</v>
      </c>
      <c r="J117">
        <v>0</v>
      </c>
    </row>
    <row r="118" spans="1:10" x14ac:dyDescent="0.25">
      <c r="A118" s="7" t="s">
        <v>159</v>
      </c>
      <c r="B118" s="7" t="s">
        <v>1309</v>
      </c>
      <c r="C118">
        <v>4</v>
      </c>
      <c r="D118" s="7" t="s">
        <v>2347</v>
      </c>
      <c r="E118">
        <v>1</v>
      </c>
      <c r="F118" s="9">
        <v>1</v>
      </c>
      <c r="G118" s="7" t="s">
        <v>2348</v>
      </c>
      <c r="H118" s="7" t="s">
        <v>2346</v>
      </c>
      <c r="I118">
        <v>0</v>
      </c>
      <c r="J118">
        <v>0</v>
      </c>
    </row>
    <row r="119" spans="1:10" x14ac:dyDescent="0.25">
      <c r="A119" s="7" t="s">
        <v>160</v>
      </c>
      <c r="B119" s="7" t="s">
        <v>1310</v>
      </c>
      <c r="C119">
        <v>4</v>
      </c>
      <c r="D119" s="7" t="s">
        <v>2347</v>
      </c>
      <c r="E119">
        <v>1</v>
      </c>
      <c r="F119" s="9">
        <v>1</v>
      </c>
      <c r="G119" s="7" t="s">
        <v>2348</v>
      </c>
      <c r="H119" s="7" t="s">
        <v>2346</v>
      </c>
      <c r="I119">
        <v>0</v>
      </c>
      <c r="J119">
        <v>0</v>
      </c>
    </row>
    <row r="120" spans="1:10" x14ac:dyDescent="0.25">
      <c r="A120" s="7" t="s">
        <v>161</v>
      </c>
      <c r="B120" s="7" t="s">
        <v>1311</v>
      </c>
      <c r="C120">
        <v>4</v>
      </c>
      <c r="D120" s="7" t="s">
        <v>2347</v>
      </c>
      <c r="E120">
        <v>1</v>
      </c>
      <c r="F120" s="9">
        <v>1</v>
      </c>
      <c r="G120" s="7" t="s">
        <v>2348</v>
      </c>
      <c r="H120" s="7" t="s">
        <v>2346</v>
      </c>
      <c r="I120">
        <v>0</v>
      </c>
      <c r="J120">
        <v>0</v>
      </c>
    </row>
    <row r="121" spans="1:10" x14ac:dyDescent="0.25">
      <c r="A121" s="7" t="s">
        <v>162</v>
      </c>
      <c r="B121" s="7" t="s">
        <v>1312</v>
      </c>
      <c r="C121">
        <v>4</v>
      </c>
      <c r="D121" s="7" t="s">
        <v>2347</v>
      </c>
      <c r="E121">
        <v>1</v>
      </c>
      <c r="F121" s="9">
        <v>4</v>
      </c>
      <c r="G121" s="7" t="s">
        <v>2348</v>
      </c>
      <c r="H121" s="7" t="s">
        <v>2346</v>
      </c>
      <c r="I121">
        <v>0</v>
      </c>
      <c r="J121">
        <v>0</v>
      </c>
    </row>
    <row r="122" spans="1:10" x14ac:dyDescent="0.25">
      <c r="A122" s="7" t="s">
        <v>163</v>
      </c>
      <c r="B122" s="7" t="s">
        <v>1313</v>
      </c>
      <c r="C122">
        <v>4</v>
      </c>
      <c r="D122" s="7" t="s">
        <v>2347</v>
      </c>
      <c r="E122">
        <v>1</v>
      </c>
      <c r="F122" s="9">
        <v>3</v>
      </c>
      <c r="G122" s="7" t="s">
        <v>2348</v>
      </c>
      <c r="H122" s="7" t="s">
        <v>2346</v>
      </c>
      <c r="I122">
        <v>0</v>
      </c>
      <c r="J122">
        <v>0</v>
      </c>
    </row>
    <row r="123" spans="1:10" x14ac:dyDescent="0.25">
      <c r="A123" s="7" t="s">
        <v>164</v>
      </c>
      <c r="B123" s="7" t="s">
        <v>1314</v>
      </c>
      <c r="C123">
        <v>4</v>
      </c>
      <c r="D123" s="7" t="s">
        <v>2347</v>
      </c>
      <c r="E123">
        <v>1</v>
      </c>
      <c r="F123" s="9">
        <v>3</v>
      </c>
      <c r="G123" s="7" t="s">
        <v>2348</v>
      </c>
      <c r="H123" s="7" t="s">
        <v>2346</v>
      </c>
      <c r="I123">
        <v>0</v>
      </c>
      <c r="J123">
        <v>0</v>
      </c>
    </row>
    <row r="124" spans="1:10" x14ac:dyDescent="0.25">
      <c r="A124" s="7" t="s">
        <v>165</v>
      </c>
      <c r="B124" s="7" t="s">
        <v>1315</v>
      </c>
      <c r="C124">
        <v>4</v>
      </c>
      <c r="D124" s="7" t="s">
        <v>2347</v>
      </c>
      <c r="E124">
        <v>1</v>
      </c>
      <c r="F124" s="9">
        <v>1</v>
      </c>
      <c r="G124" s="7" t="s">
        <v>2348</v>
      </c>
      <c r="H124" s="7" t="s">
        <v>2346</v>
      </c>
      <c r="I124">
        <v>0</v>
      </c>
      <c r="J124">
        <v>0</v>
      </c>
    </row>
    <row r="125" spans="1:10" x14ac:dyDescent="0.25">
      <c r="A125" s="7" t="s">
        <v>166</v>
      </c>
      <c r="B125" s="7" t="s">
        <v>1316</v>
      </c>
      <c r="C125">
        <v>4</v>
      </c>
      <c r="D125" s="7" t="s">
        <v>2347</v>
      </c>
      <c r="E125">
        <v>1</v>
      </c>
      <c r="F125" s="9">
        <v>3</v>
      </c>
      <c r="G125" s="7" t="s">
        <v>2348</v>
      </c>
      <c r="H125" s="7" t="s">
        <v>2346</v>
      </c>
      <c r="I125">
        <v>0</v>
      </c>
      <c r="J125">
        <v>0</v>
      </c>
    </row>
    <row r="126" spans="1:10" x14ac:dyDescent="0.25">
      <c r="A126" s="7" t="s">
        <v>167</v>
      </c>
      <c r="B126" s="7" t="s">
        <v>1317</v>
      </c>
      <c r="C126">
        <v>4</v>
      </c>
      <c r="D126" s="7" t="s">
        <v>2347</v>
      </c>
      <c r="E126">
        <v>1</v>
      </c>
      <c r="F126" s="9">
        <v>2</v>
      </c>
      <c r="G126" s="7" t="s">
        <v>2348</v>
      </c>
      <c r="H126" s="7" t="s">
        <v>2346</v>
      </c>
      <c r="I126">
        <v>0</v>
      </c>
      <c r="J126">
        <v>0</v>
      </c>
    </row>
    <row r="127" spans="1:10" x14ac:dyDescent="0.25">
      <c r="A127" s="7" t="s">
        <v>168</v>
      </c>
      <c r="B127" s="7" t="s">
        <v>1318</v>
      </c>
      <c r="C127">
        <v>4</v>
      </c>
      <c r="D127" s="7" t="s">
        <v>2347</v>
      </c>
      <c r="E127">
        <v>1</v>
      </c>
      <c r="F127" s="9">
        <v>2</v>
      </c>
      <c r="G127" s="7" t="s">
        <v>2348</v>
      </c>
      <c r="H127" s="7" t="s">
        <v>2346</v>
      </c>
      <c r="I127">
        <v>0</v>
      </c>
      <c r="J127">
        <v>0</v>
      </c>
    </row>
    <row r="128" spans="1:10" x14ac:dyDescent="0.25">
      <c r="A128" s="7" t="s">
        <v>169</v>
      </c>
      <c r="B128" s="7" t="s">
        <v>1319</v>
      </c>
      <c r="C128">
        <v>4</v>
      </c>
      <c r="D128" s="7" t="s">
        <v>2347</v>
      </c>
      <c r="E128">
        <v>1</v>
      </c>
      <c r="F128" s="9">
        <v>4</v>
      </c>
      <c r="G128" s="7" t="s">
        <v>2348</v>
      </c>
      <c r="H128" s="7" t="s">
        <v>2346</v>
      </c>
      <c r="I128">
        <v>0</v>
      </c>
      <c r="J128">
        <v>0</v>
      </c>
    </row>
    <row r="129" spans="1:10" x14ac:dyDescent="0.25">
      <c r="A129" s="7" t="s">
        <v>170</v>
      </c>
      <c r="B129" s="7" t="s">
        <v>1320</v>
      </c>
      <c r="C129">
        <v>4</v>
      </c>
      <c r="D129" s="7" t="s">
        <v>2347</v>
      </c>
      <c r="E129">
        <v>1</v>
      </c>
      <c r="F129" s="9">
        <v>2</v>
      </c>
      <c r="G129" s="7" t="s">
        <v>2348</v>
      </c>
      <c r="H129" s="7" t="s">
        <v>2346</v>
      </c>
      <c r="I129">
        <v>0</v>
      </c>
      <c r="J129">
        <v>0</v>
      </c>
    </row>
    <row r="130" spans="1:10" x14ac:dyDescent="0.25">
      <c r="A130" s="7" t="s">
        <v>171</v>
      </c>
      <c r="B130" s="7" t="s">
        <v>1321</v>
      </c>
      <c r="C130">
        <v>4</v>
      </c>
      <c r="D130" s="7" t="s">
        <v>2347</v>
      </c>
      <c r="E130">
        <v>1</v>
      </c>
      <c r="F130" s="9">
        <v>3</v>
      </c>
      <c r="G130" s="7" t="s">
        <v>2348</v>
      </c>
      <c r="H130" s="7" t="s">
        <v>2346</v>
      </c>
      <c r="I130">
        <v>0</v>
      </c>
      <c r="J130">
        <v>0</v>
      </c>
    </row>
    <row r="131" spans="1:10" x14ac:dyDescent="0.25">
      <c r="A131" s="7" t="s">
        <v>172</v>
      </c>
      <c r="B131" s="7" t="s">
        <v>1322</v>
      </c>
      <c r="C131">
        <v>4</v>
      </c>
      <c r="D131" s="7" t="s">
        <v>2347</v>
      </c>
      <c r="E131">
        <v>1</v>
      </c>
      <c r="F131" s="9">
        <v>3</v>
      </c>
      <c r="G131" s="7" t="s">
        <v>2348</v>
      </c>
      <c r="H131" s="7" t="s">
        <v>2346</v>
      </c>
      <c r="I131">
        <v>0</v>
      </c>
      <c r="J131">
        <v>0</v>
      </c>
    </row>
    <row r="132" spans="1:10" x14ac:dyDescent="0.25">
      <c r="A132" s="7" t="s">
        <v>173</v>
      </c>
      <c r="B132" s="7" t="s">
        <v>1323</v>
      </c>
      <c r="C132">
        <v>4</v>
      </c>
      <c r="D132" s="7" t="s">
        <v>2347</v>
      </c>
      <c r="E132">
        <v>1</v>
      </c>
      <c r="F132" s="9">
        <v>3</v>
      </c>
      <c r="G132" s="7" t="s">
        <v>2348</v>
      </c>
      <c r="H132" s="7" t="s">
        <v>2346</v>
      </c>
      <c r="I132">
        <v>0</v>
      </c>
      <c r="J132">
        <v>0</v>
      </c>
    </row>
    <row r="133" spans="1:10" x14ac:dyDescent="0.25">
      <c r="A133" s="7" t="s">
        <v>174</v>
      </c>
      <c r="B133" s="7" t="s">
        <v>1324</v>
      </c>
      <c r="C133">
        <v>4</v>
      </c>
      <c r="D133" s="7" t="s">
        <v>2347</v>
      </c>
      <c r="E133">
        <v>1</v>
      </c>
      <c r="F133" s="9">
        <v>6</v>
      </c>
      <c r="G133" s="7" t="s">
        <v>2348</v>
      </c>
      <c r="H133" s="7" t="s">
        <v>2346</v>
      </c>
      <c r="I133">
        <v>0</v>
      </c>
      <c r="J133">
        <v>0</v>
      </c>
    </row>
    <row r="134" spans="1:10" x14ac:dyDescent="0.25">
      <c r="A134" s="7" t="s">
        <v>175</v>
      </c>
      <c r="B134" s="7" t="s">
        <v>1325</v>
      </c>
      <c r="C134">
        <v>4</v>
      </c>
      <c r="D134" s="7" t="s">
        <v>2347</v>
      </c>
      <c r="E134">
        <v>1</v>
      </c>
      <c r="F134" s="9">
        <v>6</v>
      </c>
      <c r="G134" s="7" t="s">
        <v>2348</v>
      </c>
      <c r="H134" s="7" t="s">
        <v>2346</v>
      </c>
      <c r="I134">
        <v>0</v>
      </c>
      <c r="J134">
        <v>0</v>
      </c>
    </row>
    <row r="135" spans="1:10" x14ac:dyDescent="0.25">
      <c r="A135" s="7" t="s">
        <v>176</v>
      </c>
      <c r="B135" s="7" t="s">
        <v>1326</v>
      </c>
      <c r="C135">
        <v>4</v>
      </c>
      <c r="D135" s="7" t="s">
        <v>2347</v>
      </c>
      <c r="E135">
        <v>1</v>
      </c>
      <c r="F135" s="9">
        <v>2</v>
      </c>
      <c r="G135" s="7" t="s">
        <v>2348</v>
      </c>
      <c r="H135" s="7" t="s">
        <v>2346</v>
      </c>
      <c r="I135">
        <v>0</v>
      </c>
      <c r="J135">
        <v>0</v>
      </c>
    </row>
    <row r="136" spans="1:10" x14ac:dyDescent="0.25">
      <c r="A136" s="7" t="s">
        <v>177</v>
      </c>
      <c r="B136" s="7" t="s">
        <v>1327</v>
      </c>
      <c r="C136">
        <v>4</v>
      </c>
      <c r="D136" s="7" t="s">
        <v>2347</v>
      </c>
      <c r="E136">
        <v>1</v>
      </c>
      <c r="F136" s="9">
        <v>2</v>
      </c>
      <c r="G136" s="7" t="s">
        <v>2348</v>
      </c>
      <c r="H136" s="7" t="s">
        <v>2346</v>
      </c>
      <c r="I136">
        <v>0</v>
      </c>
      <c r="J136">
        <v>0</v>
      </c>
    </row>
    <row r="137" spans="1:10" x14ac:dyDescent="0.25">
      <c r="A137" s="7" t="s">
        <v>178</v>
      </c>
      <c r="B137" s="7" t="s">
        <v>1328</v>
      </c>
      <c r="C137">
        <v>4</v>
      </c>
      <c r="D137" s="7" t="s">
        <v>2347</v>
      </c>
      <c r="E137">
        <v>1</v>
      </c>
      <c r="F137" s="9">
        <v>3</v>
      </c>
      <c r="G137" s="7" t="s">
        <v>2348</v>
      </c>
      <c r="H137" s="7" t="s">
        <v>2346</v>
      </c>
      <c r="I137">
        <v>0</v>
      </c>
      <c r="J137">
        <v>0</v>
      </c>
    </row>
    <row r="138" spans="1:10" x14ac:dyDescent="0.25">
      <c r="A138" s="7" t="s">
        <v>179</v>
      </c>
      <c r="B138" s="7" t="s">
        <v>1329</v>
      </c>
      <c r="C138">
        <v>4</v>
      </c>
      <c r="D138" s="7" t="s">
        <v>2347</v>
      </c>
      <c r="E138">
        <v>1</v>
      </c>
      <c r="F138" s="9">
        <v>1</v>
      </c>
      <c r="G138" s="7" t="s">
        <v>2348</v>
      </c>
      <c r="H138" s="7" t="s">
        <v>2346</v>
      </c>
      <c r="I138">
        <v>0</v>
      </c>
      <c r="J138">
        <v>0</v>
      </c>
    </row>
    <row r="139" spans="1:10" x14ac:dyDescent="0.25">
      <c r="A139" s="7" t="s">
        <v>180</v>
      </c>
      <c r="B139" s="7" t="s">
        <v>1330</v>
      </c>
      <c r="C139">
        <v>4</v>
      </c>
      <c r="D139" s="7" t="s">
        <v>2347</v>
      </c>
      <c r="E139">
        <v>1</v>
      </c>
      <c r="F139" s="9">
        <v>3</v>
      </c>
      <c r="G139" s="7" t="s">
        <v>2348</v>
      </c>
      <c r="H139" s="7" t="s">
        <v>2346</v>
      </c>
      <c r="I139">
        <v>0</v>
      </c>
      <c r="J139">
        <v>0</v>
      </c>
    </row>
    <row r="140" spans="1:10" x14ac:dyDescent="0.25">
      <c r="A140" s="7" t="s">
        <v>181</v>
      </c>
      <c r="B140" s="7" t="s">
        <v>1331</v>
      </c>
      <c r="C140">
        <v>4</v>
      </c>
      <c r="D140" s="7" t="s">
        <v>2347</v>
      </c>
      <c r="E140">
        <v>1</v>
      </c>
      <c r="F140" s="9">
        <v>1</v>
      </c>
      <c r="G140" s="7" t="s">
        <v>2348</v>
      </c>
      <c r="H140" s="7" t="s">
        <v>2346</v>
      </c>
      <c r="I140">
        <v>0</v>
      </c>
      <c r="J140">
        <v>0</v>
      </c>
    </row>
    <row r="141" spans="1:10" x14ac:dyDescent="0.25">
      <c r="A141" s="7" t="s">
        <v>182</v>
      </c>
      <c r="B141" s="7" t="s">
        <v>1332</v>
      </c>
      <c r="C141">
        <v>4</v>
      </c>
      <c r="D141" s="7" t="s">
        <v>2347</v>
      </c>
      <c r="E141">
        <v>1</v>
      </c>
      <c r="F141" s="9">
        <v>1</v>
      </c>
      <c r="G141" s="7" t="s">
        <v>2348</v>
      </c>
      <c r="H141" s="7" t="s">
        <v>2346</v>
      </c>
      <c r="I141">
        <v>0</v>
      </c>
      <c r="J141">
        <v>0</v>
      </c>
    </row>
    <row r="142" spans="1:10" x14ac:dyDescent="0.25">
      <c r="A142" s="7" t="s">
        <v>183</v>
      </c>
      <c r="B142" s="7" t="s">
        <v>1333</v>
      </c>
      <c r="C142">
        <v>4</v>
      </c>
      <c r="D142" s="7" t="s">
        <v>2347</v>
      </c>
      <c r="E142">
        <v>1</v>
      </c>
      <c r="F142" s="9">
        <v>2</v>
      </c>
      <c r="G142" s="7" t="s">
        <v>2348</v>
      </c>
      <c r="H142" s="7" t="s">
        <v>2346</v>
      </c>
      <c r="I142">
        <v>0</v>
      </c>
      <c r="J142">
        <v>0</v>
      </c>
    </row>
    <row r="143" spans="1:10" x14ac:dyDescent="0.25">
      <c r="A143" s="7" t="s">
        <v>184</v>
      </c>
      <c r="B143" s="7" t="s">
        <v>1334</v>
      </c>
      <c r="C143">
        <v>4</v>
      </c>
      <c r="D143" s="7" t="s">
        <v>2347</v>
      </c>
      <c r="E143">
        <v>1</v>
      </c>
      <c r="F143" s="9">
        <v>4</v>
      </c>
      <c r="G143" s="7" t="s">
        <v>2348</v>
      </c>
      <c r="H143" s="7" t="s">
        <v>2346</v>
      </c>
      <c r="I143">
        <v>0</v>
      </c>
      <c r="J143">
        <v>0</v>
      </c>
    </row>
    <row r="144" spans="1:10" x14ac:dyDescent="0.25">
      <c r="A144" s="7" t="s">
        <v>185</v>
      </c>
      <c r="B144" s="7" t="s">
        <v>1335</v>
      </c>
      <c r="C144">
        <v>4</v>
      </c>
      <c r="D144" s="7" t="s">
        <v>2347</v>
      </c>
      <c r="E144">
        <v>1</v>
      </c>
      <c r="F144" s="9">
        <v>2</v>
      </c>
      <c r="G144" s="7" t="s">
        <v>2348</v>
      </c>
      <c r="H144" s="7" t="s">
        <v>2346</v>
      </c>
      <c r="I144">
        <v>0</v>
      </c>
      <c r="J144">
        <v>0</v>
      </c>
    </row>
    <row r="145" spans="1:10" x14ac:dyDescent="0.25">
      <c r="A145" s="7" t="s">
        <v>186</v>
      </c>
      <c r="B145" s="7" t="s">
        <v>1336</v>
      </c>
      <c r="C145">
        <v>4</v>
      </c>
      <c r="D145" s="7" t="s">
        <v>2347</v>
      </c>
      <c r="E145">
        <v>1</v>
      </c>
      <c r="F145" s="9">
        <v>1</v>
      </c>
      <c r="G145" s="7" t="s">
        <v>2348</v>
      </c>
      <c r="H145" s="7" t="s">
        <v>2346</v>
      </c>
      <c r="I145">
        <v>0</v>
      </c>
      <c r="J145">
        <v>0</v>
      </c>
    </row>
    <row r="146" spans="1:10" x14ac:dyDescent="0.25">
      <c r="A146" s="7" t="s">
        <v>187</v>
      </c>
      <c r="B146" s="7" t="s">
        <v>1337</v>
      </c>
      <c r="C146">
        <v>4</v>
      </c>
      <c r="D146" s="7" t="s">
        <v>2347</v>
      </c>
      <c r="E146">
        <v>1</v>
      </c>
      <c r="F146" s="9">
        <v>14</v>
      </c>
      <c r="G146" s="7" t="s">
        <v>2348</v>
      </c>
      <c r="H146" s="7" t="s">
        <v>2346</v>
      </c>
      <c r="I146">
        <v>0</v>
      </c>
      <c r="J146">
        <v>0</v>
      </c>
    </row>
    <row r="147" spans="1:10" x14ac:dyDescent="0.25">
      <c r="A147" s="7" t="s">
        <v>188</v>
      </c>
      <c r="B147" s="7" t="s">
        <v>1338</v>
      </c>
      <c r="C147">
        <v>4</v>
      </c>
      <c r="D147" s="7" t="s">
        <v>2347</v>
      </c>
      <c r="E147">
        <v>1</v>
      </c>
      <c r="F147" s="9">
        <v>14</v>
      </c>
      <c r="G147" s="7" t="s">
        <v>2348</v>
      </c>
      <c r="H147" s="7" t="s">
        <v>2346</v>
      </c>
      <c r="I147">
        <v>0</v>
      </c>
      <c r="J147">
        <v>0</v>
      </c>
    </row>
    <row r="148" spans="1:10" x14ac:dyDescent="0.25">
      <c r="A148" s="7" t="s">
        <v>189</v>
      </c>
      <c r="B148" s="7" t="s">
        <v>1339</v>
      </c>
      <c r="C148">
        <v>4</v>
      </c>
      <c r="D148" s="7" t="s">
        <v>2347</v>
      </c>
      <c r="E148">
        <v>1</v>
      </c>
      <c r="F148" s="9">
        <v>1</v>
      </c>
      <c r="G148" s="7" t="s">
        <v>2348</v>
      </c>
      <c r="H148" s="7" t="s">
        <v>2346</v>
      </c>
      <c r="I148">
        <v>0</v>
      </c>
      <c r="J148">
        <v>0</v>
      </c>
    </row>
    <row r="149" spans="1:10" x14ac:dyDescent="0.25">
      <c r="A149" s="7" t="s">
        <v>190</v>
      </c>
      <c r="B149" s="7" t="s">
        <v>1340</v>
      </c>
      <c r="C149">
        <v>4</v>
      </c>
      <c r="D149" s="7" t="s">
        <v>2347</v>
      </c>
      <c r="E149">
        <v>1</v>
      </c>
      <c r="F149" s="9">
        <v>1</v>
      </c>
      <c r="G149" s="7" t="s">
        <v>2348</v>
      </c>
      <c r="H149" s="7" t="s">
        <v>2346</v>
      </c>
      <c r="I149">
        <v>0</v>
      </c>
      <c r="J149">
        <v>0</v>
      </c>
    </row>
    <row r="150" spans="1:10" x14ac:dyDescent="0.25">
      <c r="A150" s="7" t="s">
        <v>191</v>
      </c>
      <c r="B150" s="7" t="s">
        <v>1341</v>
      </c>
      <c r="C150">
        <v>4</v>
      </c>
      <c r="D150" s="7" t="s">
        <v>2347</v>
      </c>
      <c r="E150">
        <v>1</v>
      </c>
      <c r="F150" s="9">
        <v>2</v>
      </c>
      <c r="G150" s="7" t="s">
        <v>2348</v>
      </c>
      <c r="H150" s="7" t="s">
        <v>2346</v>
      </c>
      <c r="I150">
        <v>0</v>
      </c>
      <c r="J150">
        <v>0</v>
      </c>
    </row>
    <row r="151" spans="1:10" x14ac:dyDescent="0.25">
      <c r="A151" s="7" t="s">
        <v>192</v>
      </c>
      <c r="B151" s="7" t="s">
        <v>1342</v>
      </c>
      <c r="C151">
        <v>4</v>
      </c>
      <c r="D151" s="7" t="s">
        <v>2347</v>
      </c>
      <c r="E151">
        <v>1</v>
      </c>
      <c r="F151" s="9">
        <v>5</v>
      </c>
      <c r="G151" s="7" t="s">
        <v>2348</v>
      </c>
      <c r="H151" s="7" t="s">
        <v>2346</v>
      </c>
      <c r="I151">
        <v>0</v>
      </c>
      <c r="J151">
        <v>0</v>
      </c>
    </row>
    <row r="152" spans="1:10" x14ac:dyDescent="0.25">
      <c r="A152" s="7" t="s">
        <v>193</v>
      </c>
      <c r="B152" s="7" t="s">
        <v>1343</v>
      </c>
      <c r="C152">
        <v>4</v>
      </c>
      <c r="D152" s="7" t="s">
        <v>2347</v>
      </c>
      <c r="E152">
        <v>1</v>
      </c>
      <c r="F152" s="9">
        <v>5</v>
      </c>
      <c r="G152" s="7" t="s">
        <v>2348</v>
      </c>
      <c r="H152" s="7" t="s">
        <v>2346</v>
      </c>
      <c r="I152">
        <v>0</v>
      </c>
      <c r="J152">
        <v>0</v>
      </c>
    </row>
    <row r="153" spans="1:10" x14ac:dyDescent="0.25">
      <c r="A153" s="7" t="s">
        <v>194</v>
      </c>
      <c r="B153" s="7" t="s">
        <v>1344</v>
      </c>
      <c r="C153">
        <v>4</v>
      </c>
      <c r="D153" s="7" t="s">
        <v>2347</v>
      </c>
      <c r="E153">
        <v>1</v>
      </c>
      <c r="F153" s="9">
        <v>5</v>
      </c>
      <c r="G153" s="7" t="s">
        <v>2348</v>
      </c>
      <c r="H153" s="7" t="s">
        <v>2346</v>
      </c>
      <c r="I153">
        <v>0</v>
      </c>
      <c r="J153">
        <v>0</v>
      </c>
    </row>
    <row r="154" spans="1:10" x14ac:dyDescent="0.25">
      <c r="A154" s="7" t="s">
        <v>195</v>
      </c>
      <c r="B154" s="7" t="s">
        <v>1345</v>
      </c>
      <c r="C154">
        <v>4</v>
      </c>
      <c r="D154" s="7" t="s">
        <v>2347</v>
      </c>
      <c r="E154">
        <v>1</v>
      </c>
      <c r="F154" s="9">
        <v>12</v>
      </c>
      <c r="G154" s="7" t="s">
        <v>2348</v>
      </c>
      <c r="H154" s="7" t="s">
        <v>2346</v>
      </c>
      <c r="I154">
        <v>0</v>
      </c>
      <c r="J154">
        <v>0</v>
      </c>
    </row>
    <row r="155" spans="1:10" x14ac:dyDescent="0.25">
      <c r="A155" s="7" t="s">
        <v>196</v>
      </c>
      <c r="B155" s="7" t="s">
        <v>1346</v>
      </c>
      <c r="C155">
        <v>4</v>
      </c>
      <c r="D155" s="7" t="s">
        <v>2347</v>
      </c>
      <c r="E155">
        <v>1</v>
      </c>
      <c r="F155" s="9">
        <v>5</v>
      </c>
      <c r="G155" s="7" t="s">
        <v>2348</v>
      </c>
      <c r="H155" s="7" t="s">
        <v>2346</v>
      </c>
      <c r="I155">
        <v>0</v>
      </c>
      <c r="J155">
        <v>0</v>
      </c>
    </row>
    <row r="156" spans="1:10" x14ac:dyDescent="0.25">
      <c r="A156" s="7" t="s">
        <v>197</v>
      </c>
      <c r="B156" s="7" t="s">
        <v>1347</v>
      </c>
      <c r="C156">
        <v>4</v>
      </c>
      <c r="D156" s="7" t="s">
        <v>2347</v>
      </c>
      <c r="E156">
        <v>1</v>
      </c>
      <c r="F156" s="9">
        <v>5</v>
      </c>
      <c r="G156" s="7" t="s">
        <v>2348</v>
      </c>
      <c r="H156" s="7" t="s">
        <v>2346</v>
      </c>
      <c r="I156">
        <v>0</v>
      </c>
      <c r="J156">
        <v>0</v>
      </c>
    </row>
    <row r="157" spans="1:10" x14ac:dyDescent="0.25">
      <c r="A157" s="7" t="s">
        <v>198</v>
      </c>
      <c r="B157" s="7" t="s">
        <v>1348</v>
      </c>
      <c r="C157">
        <v>4</v>
      </c>
      <c r="D157" s="7" t="s">
        <v>2347</v>
      </c>
      <c r="E157">
        <v>1</v>
      </c>
      <c r="F157" s="9">
        <v>12</v>
      </c>
      <c r="G157" s="7" t="s">
        <v>2348</v>
      </c>
      <c r="H157" s="7" t="s">
        <v>2346</v>
      </c>
      <c r="I157">
        <v>0</v>
      </c>
      <c r="J157">
        <v>0</v>
      </c>
    </row>
    <row r="158" spans="1:10" x14ac:dyDescent="0.25">
      <c r="A158" s="7" t="s">
        <v>199</v>
      </c>
      <c r="B158" s="7" t="s">
        <v>1349</v>
      </c>
      <c r="C158">
        <v>4</v>
      </c>
      <c r="D158" s="7" t="s">
        <v>2347</v>
      </c>
      <c r="E158">
        <v>1</v>
      </c>
      <c r="F158" s="9">
        <v>5</v>
      </c>
      <c r="G158" s="7" t="s">
        <v>2348</v>
      </c>
      <c r="H158" s="7" t="s">
        <v>2346</v>
      </c>
      <c r="I158">
        <v>0</v>
      </c>
      <c r="J158">
        <v>0</v>
      </c>
    </row>
    <row r="159" spans="1:10" x14ac:dyDescent="0.25">
      <c r="A159" s="7" t="s">
        <v>200</v>
      </c>
      <c r="B159" s="7" t="s">
        <v>1350</v>
      </c>
      <c r="C159">
        <v>4</v>
      </c>
      <c r="D159" s="7" t="s">
        <v>2347</v>
      </c>
      <c r="E159">
        <v>1</v>
      </c>
      <c r="F159" s="9">
        <v>6</v>
      </c>
      <c r="G159" s="7" t="s">
        <v>2348</v>
      </c>
      <c r="H159" s="7" t="s">
        <v>2346</v>
      </c>
      <c r="I159">
        <v>0</v>
      </c>
      <c r="J159">
        <v>0</v>
      </c>
    </row>
    <row r="160" spans="1:10" x14ac:dyDescent="0.25">
      <c r="A160" s="7" t="s">
        <v>201</v>
      </c>
      <c r="B160" s="7" t="s">
        <v>1351</v>
      </c>
      <c r="C160">
        <v>4</v>
      </c>
      <c r="D160" s="7" t="s">
        <v>2347</v>
      </c>
      <c r="E160">
        <v>1</v>
      </c>
      <c r="F160" s="9">
        <v>7</v>
      </c>
      <c r="G160" s="7" t="s">
        <v>2348</v>
      </c>
      <c r="H160" s="7" t="s">
        <v>2346</v>
      </c>
      <c r="I160">
        <v>0</v>
      </c>
      <c r="J160">
        <v>0</v>
      </c>
    </row>
    <row r="161" spans="1:10" x14ac:dyDescent="0.25">
      <c r="A161" s="7" t="s">
        <v>202</v>
      </c>
      <c r="B161" s="7" t="s">
        <v>1352</v>
      </c>
      <c r="C161">
        <v>4</v>
      </c>
      <c r="D161" s="7" t="s">
        <v>2347</v>
      </c>
      <c r="E161">
        <v>1</v>
      </c>
      <c r="F161" s="9">
        <v>3</v>
      </c>
      <c r="G161" s="7" t="s">
        <v>2348</v>
      </c>
      <c r="H161" s="7" t="s">
        <v>2346</v>
      </c>
      <c r="I161">
        <v>0</v>
      </c>
      <c r="J161">
        <v>0</v>
      </c>
    </row>
    <row r="162" spans="1:10" x14ac:dyDescent="0.25">
      <c r="A162" s="7" t="s">
        <v>203</v>
      </c>
      <c r="B162" s="7" t="s">
        <v>1353</v>
      </c>
      <c r="C162">
        <v>4</v>
      </c>
      <c r="D162" s="7" t="s">
        <v>2347</v>
      </c>
      <c r="E162">
        <v>1</v>
      </c>
      <c r="F162" s="9">
        <v>8</v>
      </c>
      <c r="G162" s="7" t="s">
        <v>2348</v>
      </c>
      <c r="H162" s="7" t="s">
        <v>2346</v>
      </c>
      <c r="I162">
        <v>0</v>
      </c>
      <c r="J162">
        <v>0</v>
      </c>
    </row>
    <row r="163" spans="1:10" x14ac:dyDescent="0.25">
      <c r="A163" s="7" t="s">
        <v>204</v>
      </c>
      <c r="B163" s="7" t="s">
        <v>1354</v>
      </c>
      <c r="C163">
        <v>4</v>
      </c>
      <c r="D163" s="7" t="s">
        <v>2347</v>
      </c>
      <c r="E163">
        <v>1</v>
      </c>
      <c r="F163" s="9">
        <v>5</v>
      </c>
      <c r="G163" s="7" t="s">
        <v>2348</v>
      </c>
      <c r="H163" s="7" t="s">
        <v>2346</v>
      </c>
      <c r="I163">
        <v>0</v>
      </c>
      <c r="J163">
        <v>0</v>
      </c>
    </row>
    <row r="164" spans="1:10" x14ac:dyDescent="0.25">
      <c r="A164" s="7" t="s">
        <v>205</v>
      </c>
      <c r="B164" s="7" t="s">
        <v>1355</v>
      </c>
      <c r="C164">
        <v>4</v>
      </c>
      <c r="D164" s="7" t="s">
        <v>2347</v>
      </c>
      <c r="E164">
        <v>1</v>
      </c>
      <c r="F164" s="9">
        <v>5</v>
      </c>
      <c r="G164" s="7" t="s">
        <v>2348</v>
      </c>
      <c r="H164" s="7" t="s">
        <v>2346</v>
      </c>
      <c r="I164">
        <v>0</v>
      </c>
      <c r="J164">
        <v>0</v>
      </c>
    </row>
    <row r="165" spans="1:10" x14ac:dyDescent="0.25">
      <c r="A165" s="7" t="s">
        <v>206</v>
      </c>
      <c r="B165" s="7" t="s">
        <v>1356</v>
      </c>
      <c r="C165">
        <v>4</v>
      </c>
      <c r="D165" s="7" t="s">
        <v>2347</v>
      </c>
      <c r="E165">
        <v>1</v>
      </c>
      <c r="F165" s="9">
        <v>4</v>
      </c>
      <c r="G165" s="7" t="s">
        <v>2348</v>
      </c>
      <c r="H165" s="7" t="s">
        <v>2346</v>
      </c>
      <c r="I165">
        <v>0</v>
      </c>
      <c r="J165">
        <v>0</v>
      </c>
    </row>
    <row r="166" spans="1:10" x14ac:dyDescent="0.25">
      <c r="A166" s="7" t="s">
        <v>207</v>
      </c>
      <c r="B166" s="7" t="s">
        <v>1357</v>
      </c>
      <c r="C166">
        <v>4</v>
      </c>
      <c r="D166" s="7" t="s">
        <v>2347</v>
      </c>
      <c r="E166">
        <v>1</v>
      </c>
      <c r="F166" s="9">
        <v>11</v>
      </c>
      <c r="G166" s="7" t="s">
        <v>2348</v>
      </c>
      <c r="H166" s="7" t="s">
        <v>2346</v>
      </c>
      <c r="I166">
        <v>0</v>
      </c>
      <c r="J166">
        <v>0</v>
      </c>
    </row>
    <row r="167" spans="1:10" x14ac:dyDescent="0.25">
      <c r="A167" s="7" t="s">
        <v>208</v>
      </c>
      <c r="B167" s="7" t="s">
        <v>1358</v>
      </c>
      <c r="C167">
        <v>4</v>
      </c>
      <c r="D167" s="7" t="s">
        <v>2347</v>
      </c>
      <c r="E167">
        <v>1</v>
      </c>
      <c r="F167" s="9">
        <v>6</v>
      </c>
      <c r="G167" s="7" t="s">
        <v>2348</v>
      </c>
      <c r="H167" s="7" t="s">
        <v>2346</v>
      </c>
      <c r="I167">
        <v>0</v>
      </c>
      <c r="J167">
        <v>0</v>
      </c>
    </row>
    <row r="168" spans="1:10" x14ac:dyDescent="0.25">
      <c r="A168" s="7" t="s">
        <v>209</v>
      </c>
      <c r="B168" s="7" t="s">
        <v>1359</v>
      </c>
      <c r="C168">
        <v>4</v>
      </c>
      <c r="D168" s="7" t="s">
        <v>2347</v>
      </c>
      <c r="E168">
        <v>1</v>
      </c>
      <c r="F168" s="9">
        <v>2</v>
      </c>
      <c r="G168" s="7" t="s">
        <v>2348</v>
      </c>
      <c r="H168" s="7" t="s">
        <v>2346</v>
      </c>
      <c r="I168">
        <v>0</v>
      </c>
      <c r="J168">
        <v>0</v>
      </c>
    </row>
    <row r="169" spans="1:10" x14ac:dyDescent="0.25">
      <c r="A169" s="7" t="s">
        <v>210</v>
      </c>
      <c r="B169" s="7" t="s">
        <v>1360</v>
      </c>
      <c r="C169">
        <v>4</v>
      </c>
      <c r="D169" s="7" t="s">
        <v>2347</v>
      </c>
      <c r="E169">
        <v>1</v>
      </c>
      <c r="F169" s="9">
        <v>1</v>
      </c>
      <c r="G169" s="7" t="s">
        <v>2348</v>
      </c>
      <c r="H169" s="7" t="s">
        <v>2346</v>
      </c>
      <c r="I169">
        <v>0</v>
      </c>
      <c r="J169">
        <v>0</v>
      </c>
    </row>
    <row r="170" spans="1:10" x14ac:dyDescent="0.25">
      <c r="A170" s="7" t="s">
        <v>211</v>
      </c>
      <c r="B170" s="7" t="s">
        <v>1361</v>
      </c>
      <c r="C170">
        <v>4</v>
      </c>
      <c r="D170" s="7" t="s">
        <v>2347</v>
      </c>
      <c r="E170">
        <v>1</v>
      </c>
      <c r="F170" s="9">
        <v>12</v>
      </c>
      <c r="G170" s="7" t="s">
        <v>2348</v>
      </c>
      <c r="H170" s="7" t="s">
        <v>2346</v>
      </c>
      <c r="I170">
        <v>0</v>
      </c>
      <c r="J170">
        <v>0</v>
      </c>
    </row>
    <row r="171" spans="1:10" x14ac:dyDescent="0.25">
      <c r="A171" s="7" t="s">
        <v>212</v>
      </c>
      <c r="B171" s="7" t="s">
        <v>1362</v>
      </c>
      <c r="C171">
        <v>4</v>
      </c>
      <c r="D171" s="7" t="s">
        <v>2347</v>
      </c>
      <c r="E171">
        <v>1</v>
      </c>
      <c r="F171" s="9">
        <v>4</v>
      </c>
      <c r="G171" s="7" t="s">
        <v>2348</v>
      </c>
      <c r="H171" s="7" t="s">
        <v>2346</v>
      </c>
      <c r="I171">
        <v>0</v>
      </c>
      <c r="J171">
        <v>0</v>
      </c>
    </row>
    <row r="172" spans="1:10" x14ac:dyDescent="0.25">
      <c r="A172" s="7" t="s">
        <v>213</v>
      </c>
      <c r="B172" s="7" t="s">
        <v>1363</v>
      </c>
      <c r="C172">
        <v>4</v>
      </c>
      <c r="D172" s="7" t="s">
        <v>2347</v>
      </c>
      <c r="E172">
        <v>1</v>
      </c>
      <c r="F172" s="9">
        <v>14</v>
      </c>
      <c r="G172" s="7" t="s">
        <v>2348</v>
      </c>
      <c r="H172" s="7" t="s">
        <v>2346</v>
      </c>
      <c r="I172">
        <v>0</v>
      </c>
      <c r="J172">
        <v>0</v>
      </c>
    </row>
    <row r="173" spans="1:10" x14ac:dyDescent="0.25">
      <c r="A173" s="7" t="s">
        <v>214</v>
      </c>
      <c r="B173" s="7" t="s">
        <v>1364</v>
      </c>
      <c r="C173">
        <v>4</v>
      </c>
      <c r="D173" s="7" t="s">
        <v>2347</v>
      </c>
      <c r="E173">
        <v>1</v>
      </c>
      <c r="F173" s="9">
        <v>3</v>
      </c>
      <c r="G173" s="7" t="s">
        <v>2348</v>
      </c>
      <c r="H173" s="7" t="s">
        <v>2346</v>
      </c>
      <c r="I173">
        <v>0</v>
      </c>
      <c r="J173">
        <v>0</v>
      </c>
    </row>
    <row r="174" spans="1:10" x14ac:dyDescent="0.25">
      <c r="A174" s="7" t="s">
        <v>215</v>
      </c>
      <c r="B174" s="7" t="s">
        <v>1365</v>
      </c>
      <c r="C174">
        <v>4</v>
      </c>
      <c r="D174" s="7" t="s">
        <v>2347</v>
      </c>
      <c r="E174">
        <v>1</v>
      </c>
      <c r="F174" s="9">
        <v>6</v>
      </c>
      <c r="G174" s="7" t="s">
        <v>2348</v>
      </c>
      <c r="H174" s="7" t="s">
        <v>2346</v>
      </c>
      <c r="I174">
        <v>0</v>
      </c>
      <c r="J174">
        <v>0</v>
      </c>
    </row>
    <row r="175" spans="1:10" x14ac:dyDescent="0.25">
      <c r="A175" s="7" t="s">
        <v>216</v>
      </c>
      <c r="B175" s="7" t="s">
        <v>1366</v>
      </c>
      <c r="C175">
        <v>4</v>
      </c>
      <c r="D175" s="7" t="s">
        <v>2347</v>
      </c>
      <c r="E175">
        <v>1</v>
      </c>
      <c r="F175" s="9">
        <v>1</v>
      </c>
      <c r="G175" s="7" t="s">
        <v>2348</v>
      </c>
      <c r="H175" s="7" t="s">
        <v>2346</v>
      </c>
      <c r="I175">
        <v>0</v>
      </c>
      <c r="J175">
        <v>0</v>
      </c>
    </row>
    <row r="176" spans="1:10" x14ac:dyDescent="0.25">
      <c r="A176" s="7" t="s">
        <v>217</v>
      </c>
      <c r="B176" s="7" t="s">
        <v>1367</v>
      </c>
      <c r="C176">
        <v>4</v>
      </c>
      <c r="D176" s="7" t="s">
        <v>2347</v>
      </c>
      <c r="E176">
        <v>1</v>
      </c>
      <c r="F176" s="9">
        <v>1</v>
      </c>
      <c r="G176" s="7" t="s">
        <v>2348</v>
      </c>
      <c r="H176" s="7" t="s">
        <v>2346</v>
      </c>
      <c r="I176">
        <v>0</v>
      </c>
      <c r="J176">
        <v>0</v>
      </c>
    </row>
    <row r="177" spans="1:10" x14ac:dyDescent="0.25">
      <c r="A177" s="7" t="s">
        <v>218</v>
      </c>
      <c r="B177" s="7" t="s">
        <v>1368</v>
      </c>
      <c r="C177">
        <v>4</v>
      </c>
      <c r="D177" s="7" t="s">
        <v>2347</v>
      </c>
      <c r="E177">
        <v>1</v>
      </c>
      <c r="F177" s="9">
        <v>1</v>
      </c>
      <c r="G177" s="7" t="s">
        <v>2348</v>
      </c>
      <c r="H177" s="7" t="s">
        <v>2346</v>
      </c>
      <c r="I177">
        <v>0</v>
      </c>
      <c r="J177">
        <v>0</v>
      </c>
    </row>
    <row r="178" spans="1:10" x14ac:dyDescent="0.25">
      <c r="A178" s="7" t="s">
        <v>219</v>
      </c>
      <c r="B178" s="7" t="s">
        <v>1369</v>
      </c>
      <c r="C178">
        <v>4</v>
      </c>
      <c r="D178" s="7" t="s">
        <v>2347</v>
      </c>
      <c r="E178">
        <v>1</v>
      </c>
      <c r="F178" s="9">
        <v>1</v>
      </c>
      <c r="G178" s="7" t="s">
        <v>2348</v>
      </c>
      <c r="H178" s="7" t="s">
        <v>2346</v>
      </c>
      <c r="I178">
        <v>0</v>
      </c>
      <c r="J178">
        <v>0</v>
      </c>
    </row>
    <row r="179" spans="1:10" x14ac:dyDescent="0.25">
      <c r="A179" s="7" t="s">
        <v>220</v>
      </c>
      <c r="B179" s="7" t="s">
        <v>1370</v>
      </c>
      <c r="C179">
        <v>4</v>
      </c>
      <c r="D179" s="7" t="s">
        <v>2347</v>
      </c>
      <c r="E179">
        <v>1</v>
      </c>
      <c r="F179" s="9">
        <v>2</v>
      </c>
      <c r="G179" s="7" t="s">
        <v>2348</v>
      </c>
      <c r="H179" s="7" t="s">
        <v>2346</v>
      </c>
      <c r="I179">
        <v>0</v>
      </c>
      <c r="J179">
        <v>0</v>
      </c>
    </row>
    <row r="180" spans="1:10" x14ac:dyDescent="0.25">
      <c r="A180" s="7" t="s">
        <v>221</v>
      </c>
      <c r="B180" s="7" t="s">
        <v>1371</v>
      </c>
      <c r="C180">
        <v>4</v>
      </c>
      <c r="D180" s="7" t="s">
        <v>2347</v>
      </c>
      <c r="E180">
        <v>1</v>
      </c>
      <c r="F180" s="9">
        <v>6</v>
      </c>
      <c r="G180" s="7" t="s">
        <v>2348</v>
      </c>
      <c r="H180" s="7" t="s">
        <v>2346</v>
      </c>
      <c r="I180">
        <v>0</v>
      </c>
      <c r="J180">
        <v>0</v>
      </c>
    </row>
    <row r="181" spans="1:10" x14ac:dyDescent="0.25">
      <c r="A181" s="7" t="s">
        <v>222</v>
      </c>
      <c r="B181" s="7" t="s">
        <v>1372</v>
      </c>
      <c r="C181">
        <v>4</v>
      </c>
      <c r="D181" s="7" t="s">
        <v>2347</v>
      </c>
      <c r="E181">
        <v>1</v>
      </c>
      <c r="F181" s="9">
        <v>1</v>
      </c>
      <c r="G181" s="7" t="s">
        <v>2348</v>
      </c>
      <c r="H181" s="7" t="s">
        <v>2346</v>
      </c>
      <c r="I181">
        <v>0</v>
      </c>
      <c r="J181">
        <v>0</v>
      </c>
    </row>
    <row r="182" spans="1:10" x14ac:dyDescent="0.25">
      <c r="A182" s="7" t="s">
        <v>223</v>
      </c>
      <c r="B182" s="7" t="s">
        <v>1373</v>
      </c>
      <c r="C182">
        <v>4</v>
      </c>
      <c r="D182" s="7" t="s">
        <v>2347</v>
      </c>
      <c r="E182">
        <v>1</v>
      </c>
      <c r="F182" s="9">
        <v>4</v>
      </c>
      <c r="G182" s="7" t="s">
        <v>2348</v>
      </c>
      <c r="H182" s="7" t="s">
        <v>2346</v>
      </c>
      <c r="I182">
        <v>0</v>
      </c>
      <c r="J182">
        <v>0</v>
      </c>
    </row>
    <row r="183" spans="1:10" x14ac:dyDescent="0.25">
      <c r="A183" s="7" t="s">
        <v>224</v>
      </c>
      <c r="B183" s="7" t="s">
        <v>1374</v>
      </c>
      <c r="C183">
        <v>4</v>
      </c>
      <c r="D183" s="7" t="s">
        <v>2347</v>
      </c>
      <c r="E183">
        <v>1</v>
      </c>
      <c r="F183" s="9">
        <v>2</v>
      </c>
      <c r="G183" s="7" t="s">
        <v>2348</v>
      </c>
      <c r="H183" s="7" t="s">
        <v>2346</v>
      </c>
      <c r="I183">
        <v>0</v>
      </c>
      <c r="J183">
        <v>0</v>
      </c>
    </row>
    <row r="184" spans="1:10" x14ac:dyDescent="0.25">
      <c r="A184" s="7" t="s">
        <v>225</v>
      </c>
      <c r="B184" s="7" t="s">
        <v>1375</v>
      </c>
      <c r="C184">
        <v>4</v>
      </c>
      <c r="D184" s="7" t="s">
        <v>2347</v>
      </c>
      <c r="E184">
        <v>1</v>
      </c>
      <c r="F184" s="9">
        <v>4</v>
      </c>
      <c r="G184" s="7" t="s">
        <v>2348</v>
      </c>
      <c r="H184" s="7" t="s">
        <v>2346</v>
      </c>
      <c r="I184">
        <v>0</v>
      </c>
      <c r="J184">
        <v>0</v>
      </c>
    </row>
    <row r="185" spans="1:10" x14ac:dyDescent="0.25">
      <c r="A185" s="7" t="s">
        <v>226</v>
      </c>
      <c r="B185" s="7" t="s">
        <v>1376</v>
      </c>
      <c r="C185">
        <v>4</v>
      </c>
      <c r="D185" s="7" t="s">
        <v>2347</v>
      </c>
      <c r="E185">
        <v>1</v>
      </c>
      <c r="F185" s="9">
        <v>1</v>
      </c>
      <c r="G185" s="7" t="s">
        <v>2348</v>
      </c>
      <c r="H185" s="7" t="s">
        <v>2346</v>
      </c>
      <c r="I185">
        <v>0</v>
      </c>
      <c r="J185">
        <v>0</v>
      </c>
    </row>
    <row r="186" spans="1:10" x14ac:dyDescent="0.25">
      <c r="A186" s="7" t="s">
        <v>227</v>
      </c>
      <c r="B186" s="7" t="s">
        <v>1377</v>
      </c>
      <c r="C186">
        <v>4</v>
      </c>
      <c r="D186" s="7" t="s">
        <v>2347</v>
      </c>
      <c r="E186">
        <v>1</v>
      </c>
      <c r="F186" s="9">
        <v>3</v>
      </c>
      <c r="G186" s="7" t="s">
        <v>2348</v>
      </c>
      <c r="H186" s="7" t="s">
        <v>2346</v>
      </c>
      <c r="I186">
        <v>0</v>
      </c>
      <c r="J186">
        <v>0</v>
      </c>
    </row>
    <row r="187" spans="1:10" x14ac:dyDescent="0.25">
      <c r="A187" s="7" t="s">
        <v>228</v>
      </c>
      <c r="B187" s="7" t="s">
        <v>1378</v>
      </c>
      <c r="C187">
        <v>4</v>
      </c>
      <c r="D187" s="7" t="s">
        <v>2347</v>
      </c>
      <c r="E187">
        <v>1</v>
      </c>
      <c r="F187" s="9">
        <v>12</v>
      </c>
      <c r="G187" s="7" t="s">
        <v>2348</v>
      </c>
      <c r="H187" s="7" t="s">
        <v>2346</v>
      </c>
      <c r="I187">
        <v>0</v>
      </c>
      <c r="J187">
        <v>0</v>
      </c>
    </row>
    <row r="188" spans="1:10" x14ac:dyDescent="0.25">
      <c r="A188" s="7" t="s">
        <v>229</v>
      </c>
      <c r="B188" s="7" t="s">
        <v>1379</v>
      </c>
      <c r="C188">
        <v>4</v>
      </c>
      <c r="D188" s="7" t="s">
        <v>2347</v>
      </c>
      <c r="E188">
        <v>1</v>
      </c>
      <c r="F188" s="9">
        <v>2</v>
      </c>
      <c r="G188" s="7" t="s">
        <v>2348</v>
      </c>
      <c r="H188" s="7" t="s">
        <v>2346</v>
      </c>
      <c r="I188">
        <v>0</v>
      </c>
      <c r="J188">
        <v>0</v>
      </c>
    </row>
    <row r="189" spans="1:10" x14ac:dyDescent="0.25">
      <c r="A189" s="7" t="s">
        <v>230</v>
      </c>
      <c r="B189" s="7" t="s">
        <v>1380</v>
      </c>
      <c r="C189">
        <v>4</v>
      </c>
      <c r="D189" s="7" t="s">
        <v>2347</v>
      </c>
      <c r="E189">
        <v>1</v>
      </c>
      <c r="F189" s="9">
        <v>4</v>
      </c>
      <c r="G189" s="7" t="s">
        <v>2348</v>
      </c>
      <c r="H189" s="7" t="s">
        <v>2346</v>
      </c>
      <c r="I189">
        <v>0</v>
      </c>
      <c r="J189">
        <v>0</v>
      </c>
    </row>
    <row r="190" spans="1:10" x14ac:dyDescent="0.25">
      <c r="A190" s="7" t="s">
        <v>231</v>
      </c>
      <c r="B190" s="7" t="s">
        <v>1381</v>
      </c>
      <c r="C190">
        <v>4</v>
      </c>
      <c r="D190" s="7" t="s">
        <v>2347</v>
      </c>
      <c r="E190">
        <v>1</v>
      </c>
      <c r="F190" s="9">
        <v>4</v>
      </c>
      <c r="G190" s="7" t="s">
        <v>2348</v>
      </c>
      <c r="H190" s="7" t="s">
        <v>2346</v>
      </c>
      <c r="I190">
        <v>0</v>
      </c>
      <c r="J190">
        <v>0</v>
      </c>
    </row>
    <row r="191" spans="1:10" x14ac:dyDescent="0.25">
      <c r="A191" s="7" t="s">
        <v>232</v>
      </c>
      <c r="B191" s="7" t="s">
        <v>1382</v>
      </c>
      <c r="C191">
        <v>4</v>
      </c>
      <c r="D191" s="7" t="s">
        <v>2347</v>
      </c>
      <c r="E191">
        <v>1</v>
      </c>
      <c r="F191" s="9">
        <v>2</v>
      </c>
      <c r="G191" s="7" t="s">
        <v>2348</v>
      </c>
      <c r="H191" s="7" t="s">
        <v>2346</v>
      </c>
      <c r="I191">
        <v>0</v>
      </c>
      <c r="J191">
        <v>0</v>
      </c>
    </row>
    <row r="192" spans="1:10" x14ac:dyDescent="0.25">
      <c r="A192" s="7" t="s">
        <v>233</v>
      </c>
      <c r="B192" s="7" t="s">
        <v>1383</v>
      </c>
      <c r="C192">
        <v>4</v>
      </c>
      <c r="D192" s="7" t="s">
        <v>2347</v>
      </c>
      <c r="E192">
        <v>1</v>
      </c>
      <c r="F192" s="9">
        <v>4</v>
      </c>
      <c r="G192" s="7" t="s">
        <v>2348</v>
      </c>
      <c r="H192" s="7" t="s">
        <v>2346</v>
      </c>
      <c r="I192">
        <v>0</v>
      </c>
      <c r="J192">
        <v>0</v>
      </c>
    </row>
    <row r="193" spans="1:10" x14ac:dyDescent="0.25">
      <c r="A193" s="7" t="s">
        <v>234</v>
      </c>
      <c r="B193" s="7" t="s">
        <v>1384</v>
      </c>
      <c r="C193">
        <v>4</v>
      </c>
      <c r="D193" s="7" t="s">
        <v>2347</v>
      </c>
      <c r="E193">
        <v>1</v>
      </c>
      <c r="F193" s="9">
        <v>3</v>
      </c>
      <c r="G193" s="7" t="s">
        <v>2348</v>
      </c>
      <c r="H193" s="7" t="s">
        <v>2346</v>
      </c>
      <c r="I193">
        <v>0</v>
      </c>
      <c r="J193">
        <v>0</v>
      </c>
    </row>
    <row r="194" spans="1:10" x14ac:dyDescent="0.25">
      <c r="A194" s="7" t="s">
        <v>235</v>
      </c>
      <c r="B194" s="7" t="s">
        <v>1385</v>
      </c>
      <c r="C194">
        <v>4</v>
      </c>
      <c r="D194" s="7" t="s">
        <v>2347</v>
      </c>
      <c r="E194">
        <v>1</v>
      </c>
      <c r="F194" s="9">
        <v>3</v>
      </c>
      <c r="G194" s="7" t="s">
        <v>2348</v>
      </c>
      <c r="H194" s="7" t="s">
        <v>2346</v>
      </c>
      <c r="I194">
        <v>0</v>
      </c>
      <c r="J194">
        <v>0</v>
      </c>
    </row>
    <row r="195" spans="1:10" x14ac:dyDescent="0.25">
      <c r="A195" s="7" t="s">
        <v>236</v>
      </c>
      <c r="B195" s="7" t="s">
        <v>1386</v>
      </c>
      <c r="C195">
        <v>4</v>
      </c>
      <c r="D195" s="7" t="s">
        <v>2347</v>
      </c>
      <c r="E195">
        <v>1</v>
      </c>
      <c r="F195" s="9">
        <v>2</v>
      </c>
      <c r="G195" s="7" t="s">
        <v>2348</v>
      </c>
      <c r="H195" s="7" t="s">
        <v>2346</v>
      </c>
      <c r="I195">
        <v>0</v>
      </c>
      <c r="J195">
        <v>0</v>
      </c>
    </row>
    <row r="196" spans="1:10" x14ac:dyDescent="0.25">
      <c r="A196" s="7" t="s">
        <v>237</v>
      </c>
      <c r="B196" s="7" t="s">
        <v>1387</v>
      </c>
      <c r="C196">
        <v>4</v>
      </c>
      <c r="D196" s="7" t="s">
        <v>2347</v>
      </c>
      <c r="E196">
        <v>1</v>
      </c>
      <c r="F196" s="9">
        <v>1</v>
      </c>
      <c r="G196" s="7" t="s">
        <v>2348</v>
      </c>
      <c r="H196" s="7" t="s">
        <v>2346</v>
      </c>
      <c r="I196">
        <v>0</v>
      </c>
      <c r="J196">
        <v>0</v>
      </c>
    </row>
    <row r="197" spans="1:10" x14ac:dyDescent="0.25">
      <c r="A197" s="7" t="s">
        <v>238</v>
      </c>
      <c r="B197" s="7" t="s">
        <v>1388</v>
      </c>
      <c r="C197">
        <v>4</v>
      </c>
      <c r="D197" s="7" t="s">
        <v>2347</v>
      </c>
      <c r="E197">
        <v>1</v>
      </c>
      <c r="F197" s="9">
        <v>6</v>
      </c>
      <c r="G197" s="7" t="s">
        <v>2348</v>
      </c>
      <c r="H197" s="7" t="s">
        <v>2346</v>
      </c>
      <c r="I197">
        <v>0</v>
      </c>
      <c r="J197">
        <v>0</v>
      </c>
    </row>
    <row r="198" spans="1:10" x14ac:dyDescent="0.25">
      <c r="A198" s="7" t="s">
        <v>239</v>
      </c>
      <c r="B198" s="7" t="s">
        <v>1389</v>
      </c>
      <c r="C198">
        <v>4</v>
      </c>
      <c r="D198" s="7" t="s">
        <v>2347</v>
      </c>
      <c r="E198">
        <v>1</v>
      </c>
      <c r="F198" s="9">
        <v>2</v>
      </c>
      <c r="G198" s="7" t="s">
        <v>2348</v>
      </c>
      <c r="H198" s="7" t="s">
        <v>2346</v>
      </c>
      <c r="I198">
        <v>0</v>
      </c>
      <c r="J198">
        <v>0</v>
      </c>
    </row>
    <row r="199" spans="1:10" x14ac:dyDescent="0.25">
      <c r="A199" s="7" t="s">
        <v>240</v>
      </c>
      <c r="B199" s="7" t="s">
        <v>1390</v>
      </c>
      <c r="C199">
        <v>4</v>
      </c>
      <c r="D199" s="7" t="s">
        <v>2347</v>
      </c>
      <c r="E199">
        <v>1</v>
      </c>
      <c r="F199" s="9">
        <v>12</v>
      </c>
      <c r="G199" s="7" t="s">
        <v>2348</v>
      </c>
      <c r="H199" s="7" t="s">
        <v>2346</v>
      </c>
      <c r="I199">
        <v>0</v>
      </c>
      <c r="J199">
        <v>0</v>
      </c>
    </row>
    <row r="200" spans="1:10" x14ac:dyDescent="0.25">
      <c r="A200" s="7" t="s">
        <v>241</v>
      </c>
      <c r="B200" s="7" t="s">
        <v>1391</v>
      </c>
      <c r="C200">
        <v>4</v>
      </c>
      <c r="D200" s="7" t="s">
        <v>2347</v>
      </c>
      <c r="E200">
        <v>1</v>
      </c>
      <c r="F200" s="9">
        <v>15</v>
      </c>
      <c r="G200" s="7" t="s">
        <v>2348</v>
      </c>
      <c r="H200" s="7" t="s">
        <v>2346</v>
      </c>
      <c r="I200">
        <v>0</v>
      </c>
      <c r="J200">
        <v>0</v>
      </c>
    </row>
    <row r="201" spans="1:10" x14ac:dyDescent="0.25">
      <c r="A201" s="7" t="s">
        <v>242</v>
      </c>
      <c r="B201" s="7" t="s">
        <v>1392</v>
      </c>
      <c r="C201">
        <v>4</v>
      </c>
      <c r="D201" s="7" t="s">
        <v>2347</v>
      </c>
      <c r="E201">
        <v>1</v>
      </c>
      <c r="F201" s="9">
        <v>10</v>
      </c>
      <c r="G201" s="7" t="s">
        <v>2348</v>
      </c>
      <c r="H201" s="7" t="s">
        <v>2346</v>
      </c>
      <c r="I201">
        <v>0</v>
      </c>
      <c r="J201">
        <v>0</v>
      </c>
    </row>
    <row r="202" spans="1:10" x14ac:dyDescent="0.25">
      <c r="A202" s="7" t="s">
        <v>243</v>
      </c>
      <c r="B202" s="7" t="s">
        <v>1393</v>
      </c>
      <c r="C202">
        <v>4</v>
      </c>
      <c r="D202" s="7" t="s">
        <v>2347</v>
      </c>
      <c r="E202">
        <v>1</v>
      </c>
      <c r="F202" s="9">
        <v>8</v>
      </c>
      <c r="G202" s="7" t="s">
        <v>2348</v>
      </c>
      <c r="H202" s="7" t="s">
        <v>2346</v>
      </c>
      <c r="I202">
        <v>0</v>
      </c>
      <c r="J202">
        <v>0</v>
      </c>
    </row>
    <row r="203" spans="1:10" x14ac:dyDescent="0.25">
      <c r="A203" s="7" t="s">
        <v>244</v>
      </c>
      <c r="B203" s="7" t="s">
        <v>1394</v>
      </c>
      <c r="C203">
        <v>4</v>
      </c>
      <c r="D203" s="7" t="s">
        <v>2347</v>
      </c>
      <c r="E203">
        <v>1</v>
      </c>
      <c r="F203" s="9">
        <v>5</v>
      </c>
      <c r="G203" s="7" t="s">
        <v>2348</v>
      </c>
      <c r="H203" s="7" t="s">
        <v>2346</v>
      </c>
      <c r="I203">
        <v>0</v>
      </c>
      <c r="J203">
        <v>0</v>
      </c>
    </row>
    <row r="204" spans="1:10" x14ac:dyDescent="0.25">
      <c r="A204" s="7" t="s">
        <v>245</v>
      </c>
      <c r="B204" s="7" t="s">
        <v>1395</v>
      </c>
      <c r="C204">
        <v>4</v>
      </c>
      <c r="D204" s="7" t="s">
        <v>2347</v>
      </c>
      <c r="E204">
        <v>1</v>
      </c>
      <c r="F204" s="9">
        <v>5</v>
      </c>
      <c r="G204" s="7" t="s">
        <v>2348</v>
      </c>
      <c r="H204" s="7" t="s">
        <v>2346</v>
      </c>
      <c r="I204">
        <v>0</v>
      </c>
      <c r="J204">
        <v>0</v>
      </c>
    </row>
    <row r="205" spans="1:10" x14ac:dyDescent="0.25">
      <c r="A205" s="7" t="s">
        <v>246</v>
      </c>
      <c r="B205" s="7" t="s">
        <v>1396</v>
      </c>
      <c r="C205">
        <v>4</v>
      </c>
      <c r="D205" s="7" t="s">
        <v>2347</v>
      </c>
      <c r="E205">
        <v>1</v>
      </c>
      <c r="F205" s="9">
        <v>5</v>
      </c>
      <c r="G205" s="7" t="s">
        <v>2348</v>
      </c>
      <c r="H205" s="7" t="s">
        <v>2346</v>
      </c>
      <c r="I205">
        <v>0</v>
      </c>
      <c r="J205">
        <v>0</v>
      </c>
    </row>
    <row r="206" spans="1:10" x14ac:dyDescent="0.25">
      <c r="A206" s="7" t="s">
        <v>247</v>
      </c>
      <c r="B206" s="7" t="s">
        <v>1397</v>
      </c>
      <c r="C206">
        <v>4</v>
      </c>
      <c r="D206" s="7" t="s">
        <v>2347</v>
      </c>
      <c r="E206">
        <v>1</v>
      </c>
      <c r="F206" s="9">
        <v>5</v>
      </c>
      <c r="G206" s="7" t="s">
        <v>2348</v>
      </c>
      <c r="H206" s="7" t="s">
        <v>2346</v>
      </c>
      <c r="I206">
        <v>0</v>
      </c>
      <c r="J206">
        <v>0</v>
      </c>
    </row>
    <row r="207" spans="1:10" x14ac:dyDescent="0.25">
      <c r="A207" s="7" t="s">
        <v>248</v>
      </c>
      <c r="B207" s="7" t="s">
        <v>1398</v>
      </c>
      <c r="C207">
        <v>4</v>
      </c>
      <c r="D207" s="7" t="s">
        <v>2347</v>
      </c>
      <c r="E207">
        <v>1</v>
      </c>
      <c r="F207" s="9">
        <v>10</v>
      </c>
      <c r="G207" s="7" t="s">
        <v>2348</v>
      </c>
      <c r="H207" s="7" t="s">
        <v>2346</v>
      </c>
      <c r="I207">
        <v>0</v>
      </c>
      <c r="J207">
        <v>0</v>
      </c>
    </row>
    <row r="208" spans="1:10" x14ac:dyDescent="0.25">
      <c r="A208" s="7" t="s">
        <v>249</v>
      </c>
      <c r="B208" s="7" t="s">
        <v>1399</v>
      </c>
      <c r="C208">
        <v>4</v>
      </c>
      <c r="D208" s="7" t="s">
        <v>2347</v>
      </c>
      <c r="E208">
        <v>1</v>
      </c>
      <c r="F208" s="9">
        <v>10</v>
      </c>
      <c r="G208" s="7" t="s">
        <v>2348</v>
      </c>
      <c r="H208" s="7" t="s">
        <v>2346</v>
      </c>
      <c r="I208">
        <v>0</v>
      </c>
      <c r="J208">
        <v>0</v>
      </c>
    </row>
    <row r="209" spans="1:10" x14ac:dyDescent="0.25">
      <c r="A209" s="7" t="s">
        <v>250</v>
      </c>
      <c r="B209" s="7" t="s">
        <v>1400</v>
      </c>
      <c r="C209">
        <v>4</v>
      </c>
      <c r="D209" s="7" t="s">
        <v>2347</v>
      </c>
      <c r="E209">
        <v>1</v>
      </c>
      <c r="F209" s="9">
        <v>10</v>
      </c>
      <c r="G209" s="7" t="s">
        <v>2348</v>
      </c>
      <c r="H209" s="7" t="s">
        <v>2346</v>
      </c>
      <c r="I209">
        <v>0</v>
      </c>
      <c r="J209">
        <v>0</v>
      </c>
    </row>
    <row r="210" spans="1:10" x14ac:dyDescent="0.25">
      <c r="A210" s="7" t="s">
        <v>251</v>
      </c>
      <c r="B210" s="7" t="s">
        <v>1401</v>
      </c>
      <c r="C210">
        <v>4</v>
      </c>
      <c r="D210" s="7" t="s">
        <v>2347</v>
      </c>
      <c r="E210">
        <v>1</v>
      </c>
      <c r="F210" s="9">
        <v>10</v>
      </c>
      <c r="G210" s="7" t="s">
        <v>2348</v>
      </c>
      <c r="H210" s="7" t="s">
        <v>2346</v>
      </c>
      <c r="I210">
        <v>0</v>
      </c>
      <c r="J210">
        <v>0</v>
      </c>
    </row>
    <row r="211" spans="1:10" x14ac:dyDescent="0.25">
      <c r="A211" s="7" t="s">
        <v>252</v>
      </c>
      <c r="B211" s="7" t="s">
        <v>1402</v>
      </c>
      <c r="C211">
        <v>4</v>
      </c>
      <c r="D211" s="7" t="s">
        <v>2347</v>
      </c>
      <c r="E211">
        <v>1</v>
      </c>
      <c r="F211" s="9">
        <v>15</v>
      </c>
      <c r="G211" s="7" t="s">
        <v>2348</v>
      </c>
      <c r="H211" s="7" t="s">
        <v>2346</v>
      </c>
      <c r="I211">
        <v>0</v>
      </c>
      <c r="J211">
        <v>0</v>
      </c>
    </row>
    <row r="212" spans="1:10" x14ac:dyDescent="0.25">
      <c r="A212" s="7" t="s">
        <v>253</v>
      </c>
      <c r="B212" s="7" t="s">
        <v>1403</v>
      </c>
      <c r="C212">
        <v>4</v>
      </c>
      <c r="D212" s="7" t="s">
        <v>2347</v>
      </c>
      <c r="E212">
        <v>1</v>
      </c>
      <c r="F212" s="9">
        <v>10</v>
      </c>
      <c r="G212" s="7" t="s">
        <v>2348</v>
      </c>
      <c r="H212" s="7" t="s">
        <v>2346</v>
      </c>
      <c r="I212">
        <v>0</v>
      </c>
      <c r="J212">
        <v>0</v>
      </c>
    </row>
    <row r="213" spans="1:10" x14ac:dyDescent="0.25">
      <c r="A213" s="7" t="s">
        <v>254</v>
      </c>
      <c r="B213" s="7" t="s">
        <v>1404</v>
      </c>
      <c r="C213">
        <v>4</v>
      </c>
      <c r="D213" s="7" t="s">
        <v>2347</v>
      </c>
      <c r="E213">
        <v>1</v>
      </c>
      <c r="F213" s="9">
        <v>10</v>
      </c>
      <c r="G213" s="7" t="s">
        <v>2348</v>
      </c>
      <c r="H213" s="7" t="s">
        <v>2346</v>
      </c>
      <c r="I213">
        <v>0</v>
      </c>
      <c r="J213">
        <v>0</v>
      </c>
    </row>
    <row r="214" spans="1:10" x14ac:dyDescent="0.25">
      <c r="A214" s="7" t="s">
        <v>255</v>
      </c>
      <c r="B214" s="7" t="s">
        <v>1405</v>
      </c>
      <c r="C214">
        <v>4</v>
      </c>
      <c r="D214" s="7" t="s">
        <v>2347</v>
      </c>
      <c r="E214">
        <v>1</v>
      </c>
      <c r="F214" s="9">
        <v>20</v>
      </c>
      <c r="G214" s="7" t="s">
        <v>2348</v>
      </c>
      <c r="H214" s="7" t="s">
        <v>2346</v>
      </c>
      <c r="I214">
        <v>0</v>
      </c>
      <c r="J214">
        <v>0</v>
      </c>
    </row>
    <row r="215" spans="1:10" x14ac:dyDescent="0.25">
      <c r="A215" s="7" t="s">
        <v>256</v>
      </c>
      <c r="B215" s="7" t="s">
        <v>1406</v>
      </c>
      <c r="C215">
        <v>4</v>
      </c>
      <c r="D215" s="7" t="s">
        <v>2347</v>
      </c>
      <c r="E215">
        <v>1</v>
      </c>
      <c r="F215" s="9">
        <v>15</v>
      </c>
      <c r="G215" s="7" t="s">
        <v>2348</v>
      </c>
      <c r="H215" s="7" t="s">
        <v>2346</v>
      </c>
      <c r="I215">
        <v>0</v>
      </c>
      <c r="J215">
        <v>0</v>
      </c>
    </row>
    <row r="216" spans="1:10" x14ac:dyDescent="0.25">
      <c r="A216" s="7" t="s">
        <v>257</v>
      </c>
      <c r="B216" s="7" t="s">
        <v>1407</v>
      </c>
      <c r="C216">
        <v>4</v>
      </c>
      <c r="D216" s="7" t="s">
        <v>2347</v>
      </c>
      <c r="E216">
        <v>1</v>
      </c>
      <c r="F216" s="9">
        <v>10</v>
      </c>
      <c r="G216" s="7" t="s">
        <v>2348</v>
      </c>
      <c r="H216" s="7" t="s">
        <v>2346</v>
      </c>
      <c r="I216">
        <v>0</v>
      </c>
      <c r="J216">
        <v>0</v>
      </c>
    </row>
    <row r="217" spans="1:10" x14ac:dyDescent="0.25">
      <c r="A217" s="7" t="s">
        <v>258</v>
      </c>
      <c r="B217" s="7" t="s">
        <v>1408</v>
      </c>
      <c r="C217">
        <v>4</v>
      </c>
      <c r="D217" s="7" t="s">
        <v>2347</v>
      </c>
      <c r="E217">
        <v>1</v>
      </c>
      <c r="F217" s="9">
        <v>5</v>
      </c>
      <c r="G217" s="7" t="s">
        <v>2348</v>
      </c>
      <c r="H217" s="7" t="s">
        <v>2346</v>
      </c>
      <c r="I217">
        <v>0</v>
      </c>
      <c r="J217">
        <v>0</v>
      </c>
    </row>
    <row r="218" spans="1:10" x14ac:dyDescent="0.25">
      <c r="A218" s="7" t="s">
        <v>259</v>
      </c>
      <c r="B218" s="7" t="s">
        <v>1409</v>
      </c>
      <c r="C218">
        <v>4</v>
      </c>
      <c r="D218" s="7" t="s">
        <v>2347</v>
      </c>
      <c r="E218">
        <v>1</v>
      </c>
      <c r="F218" s="9">
        <v>30</v>
      </c>
      <c r="G218" s="7" t="s">
        <v>2348</v>
      </c>
      <c r="H218" s="7" t="s">
        <v>2346</v>
      </c>
      <c r="I218">
        <v>0</v>
      </c>
      <c r="J218">
        <v>0</v>
      </c>
    </row>
    <row r="219" spans="1:10" x14ac:dyDescent="0.25">
      <c r="A219" s="7" t="s">
        <v>260</v>
      </c>
      <c r="B219" s="7" t="s">
        <v>1410</v>
      </c>
      <c r="C219">
        <v>4</v>
      </c>
      <c r="D219" s="7" t="s">
        <v>2347</v>
      </c>
      <c r="E219">
        <v>1</v>
      </c>
      <c r="F219" s="9">
        <v>10</v>
      </c>
      <c r="G219" s="7" t="s">
        <v>2348</v>
      </c>
      <c r="H219" s="7" t="s">
        <v>2346</v>
      </c>
      <c r="I219">
        <v>0</v>
      </c>
      <c r="J219">
        <v>0</v>
      </c>
    </row>
    <row r="220" spans="1:10" x14ac:dyDescent="0.25">
      <c r="A220" s="7" t="s">
        <v>261</v>
      </c>
      <c r="B220" s="7" t="s">
        <v>1411</v>
      </c>
      <c r="C220">
        <v>4</v>
      </c>
      <c r="D220" s="7" t="s">
        <v>2347</v>
      </c>
      <c r="E220">
        <v>1</v>
      </c>
      <c r="F220" s="9">
        <v>8</v>
      </c>
      <c r="G220" s="7" t="s">
        <v>2348</v>
      </c>
      <c r="H220" s="7" t="s">
        <v>2346</v>
      </c>
      <c r="I220">
        <v>0</v>
      </c>
      <c r="J220">
        <v>0</v>
      </c>
    </row>
    <row r="221" spans="1:10" x14ac:dyDescent="0.25">
      <c r="A221" s="7" t="s">
        <v>262</v>
      </c>
      <c r="B221" s="7" t="s">
        <v>1412</v>
      </c>
      <c r="C221">
        <v>4</v>
      </c>
      <c r="D221" s="7" t="s">
        <v>2347</v>
      </c>
      <c r="E221">
        <v>1</v>
      </c>
      <c r="F221" s="9">
        <v>8</v>
      </c>
      <c r="G221" s="7" t="s">
        <v>2348</v>
      </c>
      <c r="H221" s="7" t="s">
        <v>2346</v>
      </c>
      <c r="I221">
        <v>0</v>
      </c>
      <c r="J221">
        <v>0</v>
      </c>
    </row>
    <row r="222" spans="1:10" x14ac:dyDescent="0.25">
      <c r="A222" s="7" t="s">
        <v>263</v>
      </c>
      <c r="B222" s="7" t="s">
        <v>1413</v>
      </c>
      <c r="C222">
        <v>4</v>
      </c>
      <c r="D222" s="7" t="s">
        <v>2347</v>
      </c>
      <c r="E222">
        <v>1</v>
      </c>
      <c r="F222" s="9">
        <v>1</v>
      </c>
      <c r="G222" s="7" t="s">
        <v>2348</v>
      </c>
      <c r="H222" s="7" t="s">
        <v>2346</v>
      </c>
      <c r="I222">
        <v>0</v>
      </c>
      <c r="J222">
        <v>0</v>
      </c>
    </row>
    <row r="223" spans="1:10" x14ac:dyDescent="0.25">
      <c r="A223" s="7" t="s">
        <v>264</v>
      </c>
      <c r="B223" s="7" t="s">
        <v>1414</v>
      </c>
      <c r="C223">
        <v>4</v>
      </c>
      <c r="D223" s="7" t="s">
        <v>2347</v>
      </c>
      <c r="E223">
        <v>1</v>
      </c>
      <c r="F223" s="9">
        <v>2</v>
      </c>
      <c r="G223" s="7" t="s">
        <v>2348</v>
      </c>
      <c r="H223" s="7" t="s">
        <v>2346</v>
      </c>
      <c r="I223">
        <v>0</v>
      </c>
      <c r="J223">
        <v>0</v>
      </c>
    </row>
    <row r="224" spans="1:10" x14ac:dyDescent="0.25">
      <c r="A224" s="7" t="s">
        <v>265</v>
      </c>
      <c r="B224" s="7" t="s">
        <v>1415</v>
      </c>
      <c r="C224">
        <v>4</v>
      </c>
      <c r="D224" s="7" t="s">
        <v>2347</v>
      </c>
      <c r="E224">
        <v>1</v>
      </c>
      <c r="F224" s="9">
        <v>300</v>
      </c>
      <c r="G224" s="7" t="s">
        <v>2348</v>
      </c>
      <c r="H224" s="7" t="s">
        <v>2346</v>
      </c>
      <c r="I224">
        <v>0</v>
      </c>
      <c r="J224">
        <v>0</v>
      </c>
    </row>
    <row r="225" spans="1:10" x14ac:dyDescent="0.25">
      <c r="A225" s="7" t="s">
        <v>266</v>
      </c>
      <c r="B225" s="7" t="s">
        <v>1416</v>
      </c>
      <c r="C225">
        <v>4</v>
      </c>
      <c r="D225" s="7" t="s">
        <v>2347</v>
      </c>
      <c r="E225">
        <v>1</v>
      </c>
      <c r="F225" s="9">
        <v>240</v>
      </c>
      <c r="G225" s="7" t="s">
        <v>2348</v>
      </c>
      <c r="H225" s="7" t="s">
        <v>2346</v>
      </c>
      <c r="I225">
        <v>0</v>
      </c>
      <c r="J225">
        <v>0</v>
      </c>
    </row>
    <row r="226" spans="1:10" x14ac:dyDescent="0.25">
      <c r="A226" s="7" t="s">
        <v>267</v>
      </c>
      <c r="B226" s="7" t="s">
        <v>1417</v>
      </c>
      <c r="C226">
        <v>4</v>
      </c>
      <c r="D226" s="7" t="s">
        <v>2347</v>
      </c>
      <c r="E226">
        <v>1</v>
      </c>
      <c r="F226" s="9">
        <v>24</v>
      </c>
      <c r="G226" s="7" t="s">
        <v>2348</v>
      </c>
      <c r="H226" s="7" t="s">
        <v>2346</v>
      </c>
      <c r="I226">
        <v>0</v>
      </c>
      <c r="J226">
        <v>0</v>
      </c>
    </row>
    <row r="227" spans="1:10" x14ac:dyDescent="0.25">
      <c r="A227" s="7" t="s">
        <v>268</v>
      </c>
      <c r="B227" s="7" t="s">
        <v>1418</v>
      </c>
      <c r="C227">
        <v>4</v>
      </c>
      <c r="D227" s="7" t="s">
        <v>2347</v>
      </c>
      <c r="E227">
        <v>1</v>
      </c>
      <c r="F227" s="9">
        <v>216</v>
      </c>
      <c r="G227" s="7" t="s">
        <v>2348</v>
      </c>
      <c r="H227" s="7" t="s">
        <v>2346</v>
      </c>
      <c r="I227">
        <v>0</v>
      </c>
      <c r="J227">
        <v>0</v>
      </c>
    </row>
    <row r="228" spans="1:10" x14ac:dyDescent="0.25">
      <c r="A228" s="7" t="s">
        <v>269</v>
      </c>
      <c r="B228" s="7" t="s">
        <v>1419</v>
      </c>
      <c r="C228">
        <v>4</v>
      </c>
      <c r="D228" s="7" t="s">
        <v>2347</v>
      </c>
      <c r="E228">
        <v>1</v>
      </c>
      <c r="F228" s="9">
        <v>300</v>
      </c>
      <c r="G228" s="7" t="s">
        <v>2348</v>
      </c>
      <c r="H228" s="7" t="s">
        <v>2346</v>
      </c>
      <c r="I228">
        <v>0</v>
      </c>
      <c r="J228">
        <v>0</v>
      </c>
    </row>
    <row r="229" spans="1:10" x14ac:dyDescent="0.25">
      <c r="A229" s="7" t="s">
        <v>270</v>
      </c>
      <c r="B229" s="7" t="s">
        <v>1420</v>
      </c>
      <c r="C229">
        <v>4</v>
      </c>
      <c r="D229" s="7" t="s">
        <v>2347</v>
      </c>
      <c r="E229">
        <v>1</v>
      </c>
      <c r="F229" s="9">
        <v>300</v>
      </c>
      <c r="G229" s="7" t="s">
        <v>2348</v>
      </c>
      <c r="H229" s="7" t="s">
        <v>2346</v>
      </c>
      <c r="I229">
        <v>0</v>
      </c>
      <c r="J229">
        <v>0</v>
      </c>
    </row>
    <row r="230" spans="1:10" x14ac:dyDescent="0.25">
      <c r="A230" s="7" t="s">
        <v>271</v>
      </c>
      <c r="B230" s="7" t="s">
        <v>1421</v>
      </c>
      <c r="C230">
        <v>4</v>
      </c>
      <c r="D230" s="7" t="s">
        <v>2347</v>
      </c>
      <c r="E230">
        <v>1</v>
      </c>
      <c r="F230" s="9">
        <v>624</v>
      </c>
      <c r="G230" s="7" t="s">
        <v>2348</v>
      </c>
      <c r="H230" s="7" t="s">
        <v>2346</v>
      </c>
      <c r="I230">
        <v>0</v>
      </c>
      <c r="J230">
        <v>0</v>
      </c>
    </row>
    <row r="231" spans="1:10" x14ac:dyDescent="0.25">
      <c r="A231" s="7" t="s">
        <v>272</v>
      </c>
      <c r="B231" s="7" t="s">
        <v>1422</v>
      </c>
      <c r="C231">
        <v>4</v>
      </c>
      <c r="D231" s="7" t="s">
        <v>2347</v>
      </c>
      <c r="E231">
        <v>1</v>
      </c>
      <c r="F231" s="9">
        <v>504</v>
      </c>
      <c r="G231" s="7" t="s">
        <v>2348</v>
      </c>
      <c r="H231" s="7" t="s">
        <v>2346</v>
      </c>
      <c r="I231">
        <v>0</v>
      </c>
      <c r="J231">
        <v>0</v>
      </c>
    </row>
    <row r="232" spans="1:10" x14ac:dyDescent="0.25">
      <c r="A232" s="7" t="s">
        <v>273</v>
      </c>
      <c r="B232" s="7" t="s">
        <v>1423</v>
      </c>
      <c r="C232">
        <v>4</v>
      </c>
      <c r="D232" s="7" t="s">
        <v>2347</v>
      </c>
      <c r="E232">
        <v>1</v>
      </c>
      <c r="F232" s="9">
        <v>204</v>
      </c>
      <c r="G232" s="7" t="s">
        <v>2348</v>
      </c>
      <c r="H232" s="7" t="s">
        <v>2346</v>
      </c>
      <c r="I232">
        <v>0</v>
      </c>
      <c r="J232">
        <v>0</v>
      </c>
    </row>
    <row r="233" spans="1:10" x14ac:dyDescent="0.25">
      <c r="A233" s="7" t="s">
        <v>274</v>
      </c>
      <c r="B233" s="7" t="s">
        <v>1424</v>
      </c>
      <c r="C233">
        <v>4</v>
      </c>
      <c r="D233" s="7" t="s">
        <v>2347</v>
      </c>
      <c r="E233">
        <v>1</v>
      </c>
      <c r="F233" s="9">
        <v>240</v>
      </c>
      <c r="G233" s="7" t="s">
        <v>2348</v>
      </c>
      <c r="H233" s="7" t="s">
        <v>2346</v>
      </c>
      <c r="I233">
        <v>0</v>
      </c>
      <c r="J233">
        <v>0</v>
      </c>
    </row>
    <row r="234" spans="1:10" x14ac:dyDescent="0.25">
      <c r="A234" s="7" t="s">
        <v>275</v>
      </c>
      <c r="B234" s="7" t="s">
        <v>1425</v>
      </c>
      <c r="C234">
        <v>4</v>
      </c>
      <c r="D234" s="7" t="s">
        <v>2347</v>
      </c>
      <c r="E234">
        <v>1</v>
      </c>
      <c r="F234" s="9">
        <v>288</v>
      </c>
      <c r="G234" s="7" t="s">
        <v>2348</v>
      </c>
      <c r="H234" s="7" t="s">
        <v>2346</v>
      </c>
      <c r="I234">
        <v>0</v>
      </c>
      <c r="J234">
        <v>0</v>
      </c>
    </row>
    <row r="235" spans="1:10" x14ac:dyDescent="0.25">
      <c r="A235" s="7" t="s">
        <v>276</v>
      </c>
      <c r="B235" s="7" t="s">
        <v>1426</v>
      </c>
      <c r="C235">
        <v>4</v>
      </c>
      <c r="D235" s="7" t="s">
        <v>2347</v>
      </c>
      <c r="E235">
        <v>1</v>
      </c>
      <c r="F235" s="9">
        <v>144</v>
      </c>
      <c r="G235" s="7" t="s">
        <v>2348</v>
      </c>
      <c r="H235" s="7" t="s">
        <v>2346</v>
      </c>
      <c r="I235">
        <v>0</v>
      </c>
      <c r="J235">
        <v>0</v>
      </c>
    </row>
    <row r="236" spans="1:10" x14ac:dyDescent="0.25">
      <c r="A236" s="7" t="s">
        <v>277</v>
      </c>
      <c r="B236" s="7" t="s">
        <v>1427</v>
      </c>
      <c r="C236">
        <v>4</v>
      </c>
      <c r="D236" s="7" t="s">
        <v>2347</v>
      </c>
      <c r="E236">
        <v>1</v>
      </c>
      <c r="F236" s="9">
        <v>288</v>
      </c>
      <c r="G236" s="7" t="s">
        <v>2348</v>
      </c>
      <c r="H236" s="7" t="s">
        <v>2346</v>
      </c>
      <c r="I236">
        <v>0</v>
      </c>
      <c r="J236">
        <v>0</v>
      </c>
    </row>
    <row r="237" spans="1:10" x14ac:dyDescent="0.25">
      <c r="A237" s="7" t="s">
        <v>278</v>
      </c>
      <c r="B237" s="7" t="s">
        <v>1428</v>
      </c>
      <c r="C237">
        <v>4</v>
      </c>
      <c r="D237" s="7" t="s">
        <v>2347</v>
      </c>
      <c r="E237">
        <v>1</v>
      </c>
      <c r="F237" s="9">
        <v>300</v>
      </c>
      <c r="G237" s="7" t="s">
        <v>2348</v>
      </c>
      <c r="H237" s="7" t="s">
        <v>2346</v>
      </c>
      <c r="I237">
        <v>0</v>
      </c>
      <c r="J237">
        <v>0</v>
      </c>
    </row>
    <row r="238" spans="1:10" x14ac:dyDescent="0.25">
      <c r="A238" s="7" t="s">
        <v>279</v>
      </c>
      <c r="B238" s="7" t="s">
        <v>1429</v>
      </c>
      <c r="C238">
        <v>4</v>
      </c>
      <c r="D238" s="7" t="s">
        <v>2347</v>
      </c>
      <c r="E238">
        <v>1</v>
      </c>
      <c r="F238" s="9">
        <v>480</v>
      </c>
      <c r="G238" s="7" t="s">
        <v>2348</v>
      </c>
      <c r="H238" s="7" t="s">
        <v>2346</v>
      </c>
      <c r="I238">
        <v>0</v>
      </c>
      <c r="J238">
        <v>0</v>
      </c>
    </row>
    <row r="239" spans="1:10" x14ac:dyDescent="0.25">
      <c r="A239" s="7" t="s">
        <v>280</v>
      </c>
      <c r="B239" s="7" t="s">
        <v>1430</v>
      </c>
      <c r="C239">
        <v>4</v>
      </c>
      <c r="D239" s="7" t="s">
        <v>2347</v>
      </c>
      <c r="E239">
        <v>1</v>
      </c>
      <c r="F239" s="9">
        <v>3</v>
      </c>
      <c r="G239" s="7" t="s">
        <v>2348</v>
      </c>
      <c r="H239" s="7" t="s">
        <v>2346</v>
      </c>
      <c r="I239">
        <v>0</v>
      </c>
      <c r="J239">
        <v>0</v>
      </c>
    </row>
    <row r="240" spans="1:10" x14ac:dyDescent="0.25">
      <c r="A240" s="7" t="s">
        <v>281</v>
      </c>
      <c r="B240" s="7" t="s">
        <v>1431</v>
      </c>
      <c r="C240">
        <v>4</v>
      </c>
      <c r="D240" s="7" t="s">
        <v>2347</v>
      </c>
      <c r="E240">
        <v>1</v>
      </c>
      <c r="F240" s="9">
        <v>2</v>
      </c>
      <c r="G240" s="7" t="s">
        <v>2348</v>
      </c>
      <c r="H240" s="7" t="s">
        <v>2346</v>
      </c>
      <c r="I240">
        <v>0</v>
      </c>
      <c r="J240">
        <v>0</v>
      </c>
    </row>
    <row r="241" spans="1:10" x14ac:dyDescent="0.25">
      <c r="A241" s="7" t="s">
        <v>282</v>
      </c>
      <c r="B241" s="7" t="s">
        <v>1432</v>
      </c>
      <c r="C241">
        <v>4</v>
      </c>
      <c r="D241" s="7" t="s">
        <v>2347</v>
      </c>
      <c r="E241">
        <v>1</v>
      </c>
      <c r="F241" s="9">
        <v>54</v>
      </c>
      <c r="G241" s="7" t="s">
        <v>2348</v>
      </c>
      <c r="H241" s="7" t="s">
        <v>2346</v>
      </c>
      <c r="I241">
        <v>0</v>
      </c>
      <c r="J241">
        <v>0</v>
      </c>
    </row>
    <row r="242" spans="1:10" x14ac:dyDescent="0.25">
      <c r="A242" s="7" t="s">
        <v>283</v>
      </c>
      <c r="B242" s="7" t="s">
        <v>1433</v>
      </c>
      <c r="C242">
        <v>4</v>
      </c>
      <c r="D242" s="7" t="s">
        <v>2347</v>
      </c>
      <c r="E242">
        <v>1</v>
      </c>
      <c r="F242" s="9">
        <v>3</v>
      </c>
      <c r="G242" s="7" t="s">
        <v>2348</v>
      </c>
      <c r="H242" s="7" t="s">
        <v>2346</v>
      </c>
      <c r="I242">
        <v>0</v>
      </c>
      <c r="J242">
        <v>0</v>
      </c>
    </row>
    <row r="243" spans="1:10" x14ac:dyDescent="0.25">
      <c r="A243" s="7" t="s">
        <v>284</v>
      </c>
      <c r="B243" s="7" t="s">
        <v>1434</v>
      </c>
      <c r="C243">
        <v>4</v>
      </c>
      <c r="D243" s="7" t="s">
        <v>2347</v>
      </c>
      <c r="E243">
        <v>1</v>
      </c>
      <c r="F243" s="9">
        <v>7</v>
      </c>
      <c r="G243" s="7" t="s">
        <v>2348</v>
      </c>
      <c r="H243" s="7" t="s">
        <v>2346</v>
      </c>
      <c r="I243">
        <v>0</v>
      </c>
      <c r="J243">
        <v>0</v>
      </c>
    </row>
    <row r="244" spans="1:10" x14ac:dyDescent="0.25">
      <c r="A244" s="7" t="s">
        <v>285</v>
      </c>
      <c r="B244" s="7" t="s">
        <v>1435</v>
      </c>
      <c r="C244">
        <v>4</v>
      </c>
      <c r="D244" s="7" t="s">
        <v>2347</v>
      </c>
      <c r="E244">
        <v>1</v>
      </c>
      <c r="F244" s="9">
        <v>12</v>
      </c>
      <c r="G244" s="7" t="s">
        <v>2348</v>
      </c>
      <c r="H244" s="7" t="s">
        <v>2346</v>
      </c>
      <c r="I244">
        <v>0</v>
      </c>
      <c r="J244">
        <v>0</v>
      </c>
    </row>
    <row r="245" spans="1:10" x14ac:dyDescent="0.25">
      <c r="A245" s="7" t="s">
        <v>286</v>
      </c>
      <c r="B245" s="7" t="s">
        <v>1436</v>
      </c>
      <c r="C245">
        <v>4</v>
      </c>
      <c r="D245" s="7" t="s">
        <v>2347</v>
      </c>
      <c r="E245">
        <v>1</v>
      </c>
      <c r="F245" s="9">
        <v>6</v>
      </c>
      <c r="G245" s="7" t="s">
        <v>2348</v>
      </c>
      <c r="H245" s="7" t="s">
        <v>2346</v>
      </c>
      <c r="I245">
        <v>0</v>
      </c>
      <c r="J245">
        <v>0</v>
      </c>
    </row>
    <row r="246" spans="1:10" x14ac:dyDescent="0.25">
      <c r="A246" s="7" t="s">
        <v>287</v>
      </c>
      <c r="B246" s="7" t="s">
        <v>1437</v>
      </c>
      <c r="C246">
        <v>4</v>
      </c>
      <c r="D246" s="7" t="s">
        <v>2347</v>
      </c>
      <c r="E246">
        <v>1</v>
      </c>
      <c r="F246" s="9">
        <v>36</v>
      </c>
      <c r="G246" s="7" t="s">
        <v>2348</v>
      </c>
      <c r="H246" s="7" t="s">
        <v>2346</v>
      </c>
      <c r="I246">
        <v>0</v>
      </c>
      <c r="J246">
        <v>0</v>
      </c>
    </row>
    <row r="247" spans="1:10" x14ac:dyDescent="0.25">
      <c r="A247" s="7" t="s">
        <v>288</v>
      </c>
      <c r="B247" s="7" t="s">
        <v>1438</v>
      </c>
      <c r="C247">
        <v>4</v>
      </c>
      <c r="D247" s="7" t="s">
        <v>2347</v>
      </c>
      <c r="E247">
        <v>1</v>
      </c>
      <c r="F247" s="9">
        <v>36</v>
      </c>
      <c r="G247" s="7" t="s">
        <v>2348</v>
      </c>
      <c r="H247" s="7" t="s">
        <v>2346</v>
      </c>
      <c r="I247">
        <v>0</v>
      </c>
      <c r="J247">
        <v>0</v>
      </c>
    </row>
    <row r="248" spans="1:10" x14ac:dyDescent="0.25">
      <c r="A248" s="7" t="s">
        <v>289</v>
      </c>
      <c r="B248" s="7" t="s">
        <v>1439</v>
      </c>
      <c r="C248">
        <v>4</v>
      </c>
      <c r="D248" s="7" t="s">
        <v>2347</v>
      </c>
      <c r="E248">
        <v>1</v>
      </c>
      <c r="F248" s="9">
        <v>6</v>
      </c>
      <c r="G248" s="7" t="s">
        <v>2348</v>
      </c>
      <c r="H248" s="7" t="s">
        <v>2346</v>
      </c>
      <c r="I248">
        <v>0</v>
      </c>
      <c r="J248">
        <v>0</v>
      </c>
    </row>
    <row r="249" spans="1:10" x14ac:dyDescent="0.25">
      <c r="A249" s="7" t="s">
        <v>290</v>
      </c>
      <c r="B249" s="7" t="s">
        <v>1440</v>
      </c>
      <c r="C249">
        <v>4</v>
      </c>
      <c r="D249" s="7" t="s">
        <v>2347</v>
      </c>
      <c r="E249">
        <v>1</v>
      </c>
      <c r="F249" s="9">
        <v>2</v>
      </c>
      <c r="G249" s="7" t="s">
        <v>2348</v>
      </c>
      <c r="H249" s="7" t="s">
        <v>2346</v>
      </c>
      <c r="I249">
        <v>0</v>
      </c>
      <c r="J249">
        <v>0</v>
      </c>
    </row>
    <row r="250" spans="1:10" x14ac:dyDescent="0.25">
      <c r="A250" s="7" t="s">
        <v>291</v>
      </c>
      <c r="B250" s="7" t="s">
        <v>1441</v>
      </c>
      <c r="C250">
        <v>4</v>
      </c>
      <c r="D250" s="7" t="s">
        <v>2347</v>
      </c>
      <c r="E250">
        <v>1</v>
      </c>
      <c r="F250" s="9">
        <v>2</v>
      </c>
      <c r="G250" s="7" t="s">
        <v>2348</v>
      </c>
      <c r="H250" s="7" t="s">
        <v>2346</v>
      </c>
      <c r="I250">
        <v>0</v>
      </c>
      <c r="J250">
        <v>0</v>
      </c>
    </row>
    <row r="251" spans="1:10" x14ac:dyDescent="0.25">
      <c r="A251" s="7" t="s">
        <v>292</v>
      </c>
      <c r="B251" s="7" t="s">
        <v>1442</v>
      </c>
      <c r="C251">
        <v>4</v>
      </c>
      <c r="D251" s="7" t="s">
        <v>2347</v>
      </c>
      <c r="E251">
        <v>1</v>
      </c>
      <c r="F251" s="9">
        <v>2</v>
      </c>
      <c r="G251" s="7" t="s">
        <v>2348</v>
      </c>
      <c r="H251" s="7" t="s">
        <v>2346</v>
      </c>
      <c r="I251">
        <v>0</v>
      </c>
      <c r="J251">
        <v>0</v>
      </c>
    </row>
    <row r="252" spans="1:10" x14ac:dyDescent="0.25">
      <c r="A252" s="7" t="s">
        <v>293</v>
      </c>
      <c r="B252" s="7" t="s">
        <v>1443</v>
      </c>
      <c r="C252">
        <v>4</v>
      </c>
      <c r="D252" s="7" t="s">
        <v>2347</v>
      </c>
      <c r="E252">
        <v>1</v>
      </c>
      <c r="F252" s="9">
        <v>4</v>
      </c>
      <c r="G252" s="7" t="s">
        <v>2348</v>
      </c>
      <c r="H252" s="7" t="s">
        <v>2346</v>
      </c>
      <c r="I252">
        <v>0</v>
      </c>
      <c r="J252">
        <v>0</v>
      </c>
    </row>
    <row r="253" spans="1:10" x14ac:dyDescent="0.25">
      <c r="A253" s="7" t="s">
        <v>294</v>
      </c>
      <c r="B253" s="7" t="s">
        <v>1444</v>
      </c>
      <c r="C253">
        <v>4</v>
      </c>
      <c r="D253" s="7" t="s">
        <v>2347</v>
      </c>
      <c r="E253">
        <v>1</v>
      </c>
      <c r="F253" s="9">
        <v>2</v>
      </c>
      <c r="G253" s="7" t="s">
        <v>2348</v>
      </c>
      <c r="H253" s="7" t="s">
        <v>2346</v>
      </c>
      <c r="I253">
        <v>0</v>
      </c>
      <c r="J253">
        <v>0</v>
      </c>
    </row>
    <row r="254" spans="1:10" x14ac:dyDescent="0.25">
      <c r="A254" s="7" t="s">
        <v>295</v>
      </c>
      <c r="B254" s="7" t="s">
        <v>1445</v>
      </c>
      <c r="C254">
        <v>4</v>
      </c>
      <c r="D254" s="7" t="s">
        <v>2347</v>
      </c>
      <c r="E254">
        <v>1</v>
      </c>
      <c r="F254" s="9">
        <v>2</v>
      </c>
      <c r="G254" s="7" t="s">
        <v>2348</v>
      </c>
      <c r="H254" s="7" t="s">
        <v>2346</v>
      </c>
      <c r="I254">
        <v>0</v>
      </c>
      <c r="J254">
        <v>0</v>
      </c>
    </row>
    <row r="255" spans="1:10" x14ac:dyDescent="0.25">
      <c r="A255" s="7" t="s">
        <v>296</v>
      </c>
      <c r="B255" s="7" t="s">
        <v>1446</v>
      </c>
      <c r="C255">
        <v>4</v>
      </c>
      <c r="D255" s="7" t="s">
        <v>2347</v>
      </c>
      <c r="E255">
        <v>1</v>
      </c>
      <c r="F255" s="9">
        <v>2</v>
      </c>
      <c r="G255" s="7" t="s">
        <v>2348</v>
      </c>
      <c r="H255" s="7" t="s">
        <v>2346</v>
      </c>
      <c r="I255">
        <v>0</v>
      </c>
      <c r="J255">
        <v>0</v>
      </c>
    </row>
    <row r="256" spans="1:10" x14ac:dyDescent="0.25">
      <c r="A256" s="7" t="s">
        <v>297</v>
      </c>
      <c r="B256" s="7" t="s">
        <v>1447</v>
      </c>
      <c r="C256">
        <v>4</v>
      </c>
      <c r="D256" s="7" t="s">
        <v>2347</v>
      </c>
      <c r="E256">
        <v>1</v>
      </c>
      <c r="F256" s="9">
        <v>2</v>
      </c>
      <c r="G256" s="7" t="s">
        <v>2348</v>
      </c>
      <c r="H256" s="7" t="s">
        <v>2346</v>
      </c>
      <c r="I256">
        <v>0</v>
      </c>
      <c r="J256">
        <v>0</v>
      </c>
    </row>
    <row r="257" spans="1:10" x14ac:dyDescent="0.25">
      <c r="A257" s="7" t="s">
        <v>298</v>
      </c>
      <c r="B257" s="7" t="s">
        <v>1448</v>
      </c>
      <c r="C257">
        <v>4</v>
      </c>
      <c r="D257" s="7" t="s">
        <v>2347</v>
      </c>
      <c r="E257">
        <v>1</v>
      </c>
      <c r="F257" s="9">
        <v>228</v>
      </c>
      <c r="G257" s="7" t="s">
        <v>2348</v>
      </c>
      <c r="H257" s="7" t="s">
        <v>2346</v>
      </c>
      <c r="I257">
        <v>0</v>
      </c>
      <c r="J257">
        <v>0</v>
      </c>
    </row>
    <row r="258" spans="1:10" x14ac:dyDescent="0.25">
      <c r="A258" s="7" t="s">
        <v>299</v>
      </c>
      <c r="B258" s="7" t="s">
        <v>1449</v>
      </c>
      <c r="C258">
        <v>4</v>
      </c>
      <c r="D258" s="7" t="s">
        <v>2347</v>
      </c>
      <c r="E258">
        <v>1</v>
      </c>
      <c r="F258" s="9">
        <v>120</v>
      </c>
      <c r="G258" s="7" t="s">
        <v>2348</v>
      </c>
      <c r="H258" s="7" t="s">
        <v>2346</v>
      </c>
      <c r="I258">
        <v>0</v>
      </c>
      <c r="J258">
        <v>0</v>
      </c>
    </row>
    <row r="259" spans="1:10" x14ac:dyDescent="0.25">
      <c r="A259" s="7" t="s">
        <v>300</v>
      </c>
      <c r="B259" s="7" t="s">
        <v>1450</v>
      </c>
      <c r="C259">
        <v>4</v>
      </c>
      <c r="D259" s="7" t="s">
        <v>2347</v>
      </c>
      <c r="E259">
        <v>1</v>
      </c>
      <c r="F259" s="9">
        <v>48</v>
      </c>
      <c r="G259" s="7" t="s">
        <v>2348</v>
      </c>
      <c r="H259" s="7" t="s">
        <v>2346</v>
      </c>
      <c r="I259">
        <v>0</v>
      </c>
      <c r="J259">
        <v>0</v>
      </c>
    </row>
    <row r="260" spans="1:10" x14ac:dyDescent="0.25">
      <c r="A260" s="7" t="s">
        <v>301</v>
      </c>
      <c r="B260" s="7" t="s">
        <v>1451</v>
      </c>
      <c r="C260">
        <v>4</v>
      </c>
      <c r="D260" s="7" t="s">
        <v>2347</v>
      </c>
      <c r="E260">
        <v>1</v>
      </c>
      <c r="F260" s="9">
        <v>216</v>
      </c>
      <c r="G260" s="7" t="s">
        <v>2348</v>
      </c>
      <c r="H260" s="7" t="s">
        <v>2346</v>
      </c>
      <c r="I260">
        <v>0</v>
      </c>
      <c r="J260">
        <v>0</v>
      </c>
    </row>
    <row r="261" spans="1:10" x14ac:dyDescent="0.25">
      <c r="A261" s="7" t="s">
        <v>302</v>
      </c>
      <c r="B261" s="7" t="s">
        <v>1452</v>
      </c>
      <c r="C261">
        <v>4</v>
      </c>
      <c r="D261" s="7" t="s">
        <v>2347</v>
      </c>
      <c r="E261">
        <v>1</v>
      </c>
      <c r="F261" s="9">
        <v>204</v>
      </c>
      <c r="G261" s="7" t="s">
        <v>2348</v>
      </c>
      <c r="H261" s="7" t="s">
        <v>2346</v>
      </c>
      <c r="I261">
        <v>0</v>
      </c>
      <c r="J261">
        <v>0</v>
      </c>
    </row>
    <row r="262" spans="1:10" x14ac:dyDescent="0.25">
      <c r="A262" s="7" t="s">
        <v>303</v>
      </c>
      <c r="B262" s="7" t="s">
        <v>1453</v>
      </c>
      <c r="C262">
        <v>4</v>
      </c>
      <c r="D262" s="7" t="s">
        <v>2347</v>
      </c>
      <c r="E262">
        <v>1</v>
      </c>
      <c r="F262" s="9">
        <v>96</v>
      </c>
      <c r="G262" s="7" t="s">
        <v>2348</v>
      </c>
      <c r="H262" s="7" t="s">
        <v>2346</v>
      </c>
      <c r="I262">
        <v>0</v>
      </c>
      <c r="J262">
        <v>0</v>
      </c>
    </row>
    <row r="263" spans="1:10" x14ac:dyDescent="0.25">
      <c r="A263" s="7" t="s">
        <v>800</v>
      </c>
      <c r="B263" s="7" t="s">
        <v>1925</v>
      </c>
      <c r="C263">
        <v>4</v>
      </c>
      <c r="D263" s="7" t="s">
        <v>2349</v>
      </c>
      <c r="E263">
        <v>1</v>
      </c>
      <c r="F263" s="9">
        <v>144</v>
      </c>
      <c r="G263" s="7" t="s">
        <v>2350</v>
      </c>
      <c r="H263" s="7" t="s">
        <v>2346</v>
      </c>
      <c r="I263">
        <v>0</v>
      </c>
      <c r="J263">
        <v>0</v>
      </c>
    </row>
    <row r="264" spans="1:10" x14ac:dyDescent="0.25">
      <c r="A264" s="7" t="s">
        <v>801</v>
      </c>
      <c r="B264" s="7" t="s">
        <v>1926</v>
      </c>
      <c r="C264">
        <v>4</v>
      </c>
      <c r="D264" s="7" t="s">
        <v>2349</v>
      </c>
      <c r="E264">
        <v>1</v>
      </c>
      <c r="F264" s="9">
        <v>144</v>
      </c>
      <c r="G264" s="7" t="s">
        <v>2350</v>
      </c>
      <c r="H264" s="7" t="s">
        <v>2346</v>
      </c>
      <c r="I264">
        <v>0</v>
      </c>
      <c r="J264">
        <v>0</v>
      </c>
    </row>
    <row r="265" spans="1:10" x14ac:dyDescent="0.25">
      <c r="A265" s="7" t="s">
        <v>802</v>
      </c>
      <c r="B265" s="7" t="s">
        <v>1927</v>
      </c>
      <c r="C265">
        <v>4</v>
      </c>
      <c r="D265" s="7" t="s">
        <v>2349</v>
      </c>
      <c r="E265">
        <v>1</v>
      </c>
      <c r="F265" s="9">
        <v>72</v>
      </c>
      <c r="G265" s="7" t="s">
        <v>2350</v>
      </c>
      <c r="H265" s="7" t="s">
        <v>2346</v>
      </c>
      <c r="I265">
        <v>0</v>
      </c>
      <c r="J265">
        <v>0</v>
      </c>
    </row>
    <row r="266" spans="1:10" x14ac:dyDescent="0.25">
      <c r="A266" s="7" t="s">
        <v>803</v>
      </c>
      <c r="B266" s="7" t="s">
        <v>1928</v>
      </c>
      <c r="C266">
        <v>4</v>
      </c>
      <c r="D266" s="7" t="s">
        <v>2349</v>
      </c>
      <c r="E266">
        <v>1</v>
      </c>
      <c r="F266" s="9">
        <v>96</v>
      </c>
      <c r="G266" s="7" t="s">
        <v>2350</v>
      </c>
      <c r="H266" s="7" t="s">
        <v>2346</v>
      </c>
      <c r="I266">
        <v>0</v>
      </c>
      <c r="J266">
        <v>0</v>
      </c>
    </row>
    <row r="267" spans="1:10" x14ac:dyDescent="0.25">
      <c r="A267" s="7" t="s">
        <v>804</v>
      </c>
      <c r="B267" s="7" t="s">
        <v>1929</v>
      </c>
      <c r="C267">
        <v>4</v>
      </c>
      <c r="D267" s="7" t="s">
        <v>2349</v>
      </c>
      <c r="E267">
        <v>1</v>
      </c>
      <c r="F267" s="9">
        <v>80</v>
      </c>
      <c r="G267" s="7" t="s">
        <v>2350</v>
      </c>
      <c r="H267" s="7" t="s">
        <v>2346</v>
      </c>
      <c r="I267">
        <v>0</v>
      </c>
      <c r="J267">
        <v>0</v>
      </c>
    </row>
    <row r="268" spans="1:10" x14ac:dyDescent="0.25">
      <c r="A268" s="7" t="s">
        <v>805</v>
      </c>
      <c r="B268" s="7" t="s">
        <v>1930</v>
      </c>
      <c r="C268">
        <v>4</v>
      </c>
      <c r="D268" s="7" t="s">
        <v>2349</v>
      </c>
      <c r="E268">
        <v>1</v>
      </c>
      <c r="F268" s="9">
        <v>100</v>
      </c>
      <c r="G268" s="7" t="s">
        <v>2350</v>
      </c>
      <c r="H268" s="7" t="s">
        <v>2346</v>
      </c>
      <c r="I268">
        <v>0</v>
      </c>
      <c r="J268">
        <v>0</v>
      </c>
    </row>
    <row r="269" spans="1:10" x14ac:dyDescent="0.25">
      <c r="A269" s="7" t="s">
        <v>806</v>
      </c>
      <c r="B269" s="7" t="s">
        <v>1931</v>
      </c>
      <c r="C269">
        <v>4</v>
      </c>
      <c r="D269" s="7" t="s">
        <v>2349</v>
      </c>
      <c r="E269">
        <v>1</v>
      </c>
      <c r="F269" s="9">
        <v>120</v>
      </c>
      <c r="G269" s="7" t="s">
        <v>2350</v>
      </c>
      <c r="H269" s="7" t="s">
        <v>2346</v>
      </c>
      <c r="I269">
        <v>0</v>
      </c>
      <c r="J269">
        <v>0</v>
      </c>
    </row>
    <row r="270" spans="1:10" x14ac:dyDescent="0.25">
      <c r="A270" s="7" t="s">
        <v>807</v>
      </c>
      <c r="B270" s="7" t="s">
        <v>1932</v>
      </c>
      <c r="C270">
        <v>4</v>
      </c>
      <c r="D270" s="7" t="s">
        <v>2349</v>
      </c>
      <c r="E270">
        <v>1</v>
      </c>
      <c r="F270" s="9">
        <v>80</v>
      </c>
      <c r="G270" s="7" t="s">
        <v>2350</v>
      </c>
      <c r="H270" s="7" t="s">
        <v>2346</v>
      </c>
      <c r="I270">
        <v>0</v>
      </c>
      <c r="J270">
        <v>0</v>
      </c>
    </row>
    <row r="271" spans="1:10" x14ac:dyDescent="0.25">
      <c r="A271" s="7" t="s">
        <v>808</v>
      </c>
      <c r="B271" s="7" t="s">
        <v>1933</v>
      </c>
      <c r="C271">
        <v>4</v>
      </c>
      <c r="D271" s="7" t="s">
        <v>2349</v>
      </c>
      <c r="E271">
        <v>1</v>
      </c>
      <c r="F271" s="9">
        <v>90</v>
      </c>
      <c r="G271" s="7" t="s">
        <v>2350</v>
      </c>
      <c r="H271" s="7" t="s">
        <v>2346</v>
      </c>
      <c r="I271">
        <v>0</v>
      </c>
      <c r="J271">
        <v>0</v>
      </c>
    </row>
    <row r="272" spans="1:10" x14ac:dyDescent="0.25">
      <c r="A272" s="7" t="s">
        <v>809</v>
      </c>
      <c r="B272" s="7" t="s">
        <v>1934</v>
      </c>
      <c r="C272">
        <v>4</v>
      </c>
      <c r="D272" s="7" t="s">
        <v>2349</v>
      </c>
      <c r="E272">
        <v>1</v>
      </c>
      <c r="F272" s="9">
        <v>40</v>
      </c>
      <c r="G272" s="7" t="s">
        <v>2350</v>
      </c>
      <c r="H272" s="7" t="s">
        <v>2346</v>
      </c>
      <c r="I272">
        <v>0</v>
      </c>
      <c r="J272">
        <v>0</v>
      </c>
    </row>
    <row r="273" spans="1:10" x14ac:dyDescent="0.25">
      <c r="A273" s="7" t="s">
        <v>810</v>
      </c>
      <c r="B273" s="7" t="s">
        <v>1935</v>
      </c>
      <c r="C273">
        <v>4</v>
      </c>
      <c r="D273" s="7" t="s">
        <v>2349</v>
      </c>
      <c r="E273">
        <v>1</v>
      </c>
      <c r="F273" s="9">
        <v>30</v>
      </c>
      <c r="G273" s="7" t="s">
        <v>2350</v>
      </c>
      <c r="H273" s="7" t="s">
        <v>2346</v>
      </c>
      <c r="I273">
        <v>0</v>
      </c>
      <c r="J273">
        <v>0</v>
      </c>
    </row>
    <row r="274" spans="1:10" x14ac:dyDescent="0.25">
      <c r="A274" s="7" t="s">
        <v>811</v>
      </c>
      <c r="B274" s="7" t="s">
        <v>1936</v>
      </c>
      <c r="C274">
        <v>4</v>
      </c>
      <c r="D274" s="7" t="s">
        <v>2349</v>
      </c>
      <c r="E274">
        <v>1</v>
      </c>
      <c r="F274" s="9">
        <v>30</v>
      </c>
      <c r="G274" s="7" t="s">
        <v>2350</v>
      </c>
      <c r="H274" s="7" t="s">
        <v>2346</v>
      </c>
      <c r="I274">
        <v>0</v>
      </c>
      <c r="J274">
        <v>0</v>
      </c>
    </row>
    <row r="275" spans="1:10" x14ac:dyDescent="0.25">
      <c r="A275" s="7" t="s">
        <v>812</v>
      </c>
      <c r="B275" s="7" t="s">
        <v>1937</v>
      </c>
      <c r="C275">
        <v>4</v>
      </c>
      <c r="D275" s="7" t="s">
        <v>2349</v>
      </c>
      <c r="E275">
        <v>1</v>
      </c>
      <c r="F275" s="9">
        <v>30</v>
      </c>
      <c r="G275" s="7" t="s">
        <v>2350</v>
      </c>
      <c r="H275" s="7" t="s">
        <v>2346</v>
      </c>
      <c r="I275">
        <v>0</v>
      </c>
      <c r="J275">
        <v>0</v>
      </c>
    </row>
    <row r="276" spans="1:10" x14ac:dyDescent="0.25">
      <c r="A276" s="7" t="s">
        <v>813</v>
      </c>
      <c r="B276" s="7" t="s">
        <v>1938</v>
      </c>
      <c r="C276">
        <v>4</v>
      </c>
      <c r="D276" s="7" t="s">
        <v>2349</v>
      </c>
      <c r="E276">
        <v>1</v>
      </c>
      <c r="F276" s="9">
        <v>30</v>
      </c>
      <c r="G276" s="7" t="s">
        <v>2350</v>
      </c>
      <c r="H276" s="7" t="s">
        <v>2346</v>
      </c>
      <c r="I276">
        <v>0</v>
      </c>
      <c r="J276">
        <v>0</v>
      </c>
    </row>
    <row r="277" spans="1:10" x14ac:dyDescent="0.25">
      <c r="A277" s="7" t="s">
        <v>814</v>
      </c>
      <c r="B277" s="7" t="s">
        <v>1939</v>
      </c>
      <c r="C277">
        <v>4</v>
      </c>
      <c r="D277" s="7" t="s">
        <v>2349</v>
      </c>
      <c r="E277">
        <v>1</v>
      </c>
      <c r="F277" s="9">
        <v>30</v>
      </c>
      <c r="G277" s="7" t="s">
        <v>2350</v>
      </c>
      <c r="H277" s="7" t="s">
        <v>2346</v>
      </c>
      <c r="I277">
        <v>0</v>
      </c>
      <c r="J277">
        <v>0</v>
      </c>
    </row>
    <row r="278" spans="1:10" x14ac:dyDescent="0.25">
      <c r="A278" s="7" t="s">
        <v>815</v>
      </c>
      <c r="B278" s="7" t="s">
        <v>1940</v>
      </c>
      <c r="C278">
        <v>4</v>
      </c>
      <c r="D278" s="7" t="s">
        <v>2349</v>
      </c>
      <c r="E278">
        <v>1</v>
      </c>
      <c r="F278" s="9">
        <v>15</v>
      </c>
      <c r="G278" s="7" t="s">
        <v>2350</v>
      </c>
      <c r="H278" s="7" t="s">
        <v>2346</v>
      </c>
      <c r="I278">
        <v>0</v>
      </c>
      <c r="J278">
        <v>0</v>
      </c>
    </row>
    <row r="279" spans="1:10" x14ac:dyDescent="0.25">
      <c r="A279" s="7" t="s">
        <v>816</v>
      </c>
      <c r="B279" s="7" t="s">
        <v>1941</v>
      </c>
      <c r="C279">
        <v>4</v>
      </c>
      <c r="D279" s="7" t="s">
        <v>2349</v>
      </c>
      <c r="E279">
        <v>1</v>
      </c>
      <c r="F279" s="9">
        <v>10</v>
      </c>
      <c r="G279" s="7" t="s">
        <v>2350</v>
      </c>
      <c r="H279" s="7" t="s">
        <v>2346</v>
      </c>
      <c r="I279">
        <v>0</v>
      </c>
      <c r="J279">
        <v>0</v>
      </c>
    </row>
    <row r="280" spans="1:10" x14ac:dyDescent="0.25">
      <c r="A280" s="7" t="s">
        <v>817</v>
      </c>
      <c r="B280" s="7" t="s">
        <v>1942</v>
      </c>
      <c r="C280">
        <v>4</v>
      </c>
      <c r="D280" s="7" t="s">
        <v>2349</v>
      </c>
      <c r="E280">
        <v>1</v>
      </c>
      <c r="F280" s="9">
        <v>50</v>
      </c>
      <c r="G280" s="7" t="s">
        <v>2350</v>
      </c>
      <c r="H280" s="7" t="s">
        <v>2346</v>
      </c>
      <c r="I280">
        <v>0</v>
      </c>
      <c r="J280">
        <v>0</v>
      </c>
    </row>
    <row r="281" spans="1:10" x14ac:dyDescent="0.25">
      <c r="A281" s="7" t="s">
        <v>818</v>
      </c>
      <c r="B281" s="7" t="s">
        <v>1943</v>
      </c>
      <c r="C281">
        <v>4</v>
      </c>
      <c r="D281" s="7" t="s">
        <v>2349</v>
      </c>
      <c r="E281">
        <v>1</v>
      </c>
      <c r="F281" s="9">
        <v>38</v>
      </c>
      <c r="G281" s="7" t="s">
        <v>2350</v>
      </c>
      <c r="H281" s="7" t="s">
        <v>2346</v>
      </c>
      <c r="I281">
        <v>0</v>
      </c>
      <c r="J281">
        <v>0</v>
      </c>
    </row>
    <row r="282" spans="1:10" x14ac:dyDescent="0.25">
      <c r="A282" s="7" t="s">
        <v>819</v>
      </c>
      <c r="B282" s="7" t="s">
        <v>1944</v>
      </c>
      <c r="C282">
        <v>4</v>
      </c>
      <c r="D282" s="7" t="s">
        <v>2349</v>
      </c>
      <c r="E282">
        <v>1</v>
      </c>
      <c r="F282" s="9">
        <v>40</v>
      </c>
      <c r="G282" s="7" t="s">
        <v>2350</v>
      </c>
      <c r="H282" s="7" t="s">
        <v>2346</v>
      </c>
      <c r="I282">
        <v>0</v>
      </c>
      <c r="J282">
        <v>0</v>
      </c>
    </row>
    <row r="283" spans="1:10" x14ac:dyDescent="0.25">
      <c r="A283" s="7" t="s">
        <v>820</v>
      </c>
      <c r="B283" s="7" t="s">
        <v>1925</v>
      </c>
      <c r="C283">
        <v>4</v>
      </c>
      <c r="D283" s="7" t="s">
        <v>2349</v>
      </c>
      <c r="E283">
        <v>1</v>
      </c>
      <c r="F283" s="9">
        <v>240</v>
      </c>
      <c r="G283" s="7" t="s">
        <v>2350</v>
      </c>
      <c r="H283" s="7" t="s">
        <v>2346</v>
      </c>
      <c r="I283">
        <v>0</v>
      </c>
      <c r="J283">
        <v>0</v>
      </c>
    </row>
    <row r="284" spans="1:10" x14ac:dyDescent="0.25">
      <c r="A284" s="7" t="s">
        <v>821</v>
      </c>
      <c r="B284" s="7" t="s">
        <v>1945</v>
      </c>
      <c r="C284">
        <v>4</v>
      </c>
      <c r="D284" s="7" t="s">
        <v>2349</v>
      </c>
      <c r="E284">
        <v>1</v>
      </c>
      <c r="F284" s="9">
        <v>252</v>
      </c>
      <c r="G284" s="7" t="s">
        <v>2350</v>
      </c>
      <c r="H284" s="7" t="s">
        <v>2346</v>
      </c>
      <c r="I284">
        <v>0</v>
      </c>
      <c r="J284">
        <v>0</v>
      </c>
    </row>
    <row r="285" spans="1:10" x14ac:dyDescent="0.25">
      <c r="A285" s="7" t="s">
        <v>822</v>
      </c>
      <c r="B285" s="7" t="s">
        <v>1942</v>
      </c>
      <c r="C285">
        <v>4</v>
      </c>
      <c r="D285" s="7" t="s">
        <v>2349</v>
      </c>
      <c r="E285">
        <v>1</v>
      </c>
      <c r="F285" s="9">
        <v>100</v>
      </c>
      <c r="G285" s="7" t="s">
        <v>2350</v>
      </c>
      <c r="H285" s="7" t="s">
        <v>2346</v>
      </c>
      <c r="I285">
        <v>0</v>
      </c>
      <c r="J285">
        <v>0</v>
      </c>
    </row>
    <row r="286" spans="1:10" x14ac:dyDescent="0.25">
      <c r="A286" s="7" t="s">
        <v>823</v>
      </c>
      <c r="B286" s="7" t="s">
        <v>1930</v>
      </c>
      <c r="C286">
        <v>4</v>
      </c>
      <c r="D286" s="7" t="s">
        <v>2349</v>
      </c>
      <c r="E286">
        <v>1</v>
      </c>
      <c r="F286" s="9">
        <v>300</v>
      </c>
      <c r="G286" s="7" t="s">
        <v>2350</v>
      </c>
      <c r="H286" s="7" t="s">
        <v>2346</v>
      </c>
      <c r="I286">
        <v>0</v>
      </c>
      <c r="J286">
        <v>0</v>
      </c>
    </row>
    <row r="287" spans="1:10" x14ac:dyDescent="0.25">
      <c r="A287" s="7" t="s">
        <v>824</v>
      </c>
      <c r="B287" s="7" t="s">
        <v>1932</v>
      </c>
      <c r="C287">
        <v>4</v>
      </c>
      <c r="D287" s="7" t="s">
        <v>2349</v>
      </c>
      <c r="E287">
        <v>1</v>
      </c>
      <c r="F287" s="9">
        <v>100</v>
      </c>
      <c r="G287" s="7" t="s">
        <v>2350</v>
      </c>
      <c r="H287" s="7" t="s">
        <v>2346</v>
      </c>
      <c r="I287">
        <v>0</v>
      </c>
      <c r="J287">
        <v>0</v>
      </c>
    </row>
    <row r="288" spans="1:10" x14ac:dyDescent="0.25">
      <c r="A288" s="7" t="s">
        <v>825</v>
      </c>
      <c r="B288" s="7" t="s">
        <v>1935</v>
      </c>
      <c r="C288">
        <v>4</v>
      </c>
      <c r="D288" s="7" t="s">
        <v>2349</v>
      </c>
      <c r="E288">
        <v>1</v>
      </c>
      <c r="F288" s="9">
        <v>59</v>
      </c>
      <c r="G288" s="7" t="s">
        <v>2350</v>
      </c>
      <c r="H288" s="7" t="s">
        <v>2346</v>
      </c>
      <c r="I288">
        <v>0</v>
      </c>
      <c r="J288">
        <v>0</v>
      </c>
    </row>
    <row r="289" spans="1:10" x14ac:dyDescent="0.25">
      <c r="A289" s="7" t="s">
        <v>826</v>
      </c>
      <c r="B289" s="7" t="s">
        <v>1937</v>
      </c>
      <c r="C289">
        <v>4</v>
      </c>
      <c r="D289" s="7" t="s">
        <v>2349</v>
      </c>
      <c r="E289">
        <v>1</v>
      </c>
      <c r="F289" s="9">
        <v>120</v>
      </c>
      <c r="G289" s="7" t="s">
        <v>2350</v>
      </c>
      <c r="H289" s="7" t="s">
        <v>2346</v>
      </c>
      <c r="I289">
        <v>0</v>
      </c>
      <c r="J289">
        <v>0</v>
      </c>
    </row>
    <row r="290" spans="1:10" x14ac:dyDescent="0.25">
      <c r="A290" s="7" t="s">
        <v>827</v>
      </c>
      <c r="B290" s="7" t="s">
        <v>1946</v>
      </c>
      <c r="C290">
        <v>4</v>
      </c>
      <c r="D290" s="7" t="s">
        <v>2349</v>
      </c>
      <c r="E290">
        <v>1</v>
      </c>
      <c r="F290" s="9">
        <v>60</v>
      </c>
      <c r="G290" s="7" t="s">
        <v>2350</v>
      </c>
      <c r="H290" s="7" t="s">
        <v>2346</v>
      </c>
      <c r="I290">
        <v>0</v>
      </c>
      <c r="J290">
        <v>0</v>
      </c>
    </row>
    <row r="291" spans="1:10" x14ac:dyDescent="0.25">
      <c r="A291" s="7" t="s">
        <v>828</v>
      </c>
      <c r="B291" s="7" t="s">
        <v>1947</v>
      </c>
      <c r="C291">
        <v>4</v>
      </c>
      <c r="D291" s="7" t="s">
        <v>2349</v>
      </c>
      <c r="E291">
        <v>1</v>
      </c>
      <c r="F291" s="9">
        <v>30</v>
      </c>
      <c r="G291" s="7" t="s">
        <v>2350</v>
      </c>
      <c r="H291" s="7" t="s">
        <v>2346</v>
      </c>
      <c r="I291">
        <v>0</v>
      </c>
      <c r="J291">
        <v>0</v>
      </c>
    </row>
    <row r="292" spans="1:10" x14ac:dyDescent="0.25">
      <c r="A292" s="7" t="s">
        <v>829</v>
      </c>
      <c r="B292" s="7" t="s">
        <v>1934</v>
      </c>
      <c r="C292">
        <v>4</v>
      </c>
      <c r="D292" s="7" t="s">
        <v>2349</v>
      </c>
      <c r="E292">
        <v>1</v>
      </c>
      <c r="F292" s="9">
        <v>40</v>
      </c>
      <c r="G292" s="7" t="s">
        <v>2350</v>
      </c>
      <c r="H292" s="7" t="s">
        <v>2346</v>
      </c>
      <c r="I292">
        <v>0</v>
      </c>
      <c r="J292">
        <v>0</v>
      </c>
    </row>
    <row r="293" spans="1:10" x14ac:dyDescent="0.25">
      <c r="A293" s="7" t="s">
        <v>830</v>
      </c>
      <c r="B293" s="7" t="s">
        <v>1948</v>
      </c>
      <c r="C293">
        <v>4</v>
      </c>
      <c r="D293" s="7" t="s">
        <v>2349</v>
      </c>
      <c r="E293">
        <v>1</v>
      </c>
      <c r="F293" s="9">
        <v>100</v>
      </c>
      <c r="G293" s="7" t="s">
        <v>2350</v>
      </c>
      <c r="H293" s="7" t="s">
        <v>2346</v>
      </c>
      <c r="I293">
        <v>0</v>
      </c>
      <c r="J293">
        <v>0</v>
      </c>
    </row>
    <row r="294" spans="1:10" x14ac:dyDescent="0.25">
      <c r="A294" s="7" t="s">
        <v>831</v>
      </c>
      <c r="B294" s="7" t="s">
        <v>1949</v>
      </c>
      <c r="C294">
        <v>4</v>
      </c>
      <c r="D294" s="7" t="s">
        <v>2349</v>
      </c>
      <c r="E294">
        <v>1</v>
      </c>
      <c r="F294" s="9">
        <v>85</v>
      </c>
      <c r="G294" s="7" t="s">
        <v>2350</v>
      </c>
      <c r="H294" s="7" t="s">
        <v>2346</v>
      </c>
      <c r="I294">
        <v>0</v>
      </c>
      <c r="J294">
        <v>0</v>
      </c>
    </row>
    <row r="295" spans="1:10" x14ac:dyDescent="0.25">
      <c r="A295" s="7" t="s">
        <v>832</v>
      </c>
      <c r="B295" s="7" t="s">
        <v>1950</v>
      </c>
      <c r="C295">
        <v>4</v>
      </c>
      <c r="D295" s="7" t="s">
        <v>2349</v>
      </c>
      <c r="E295">
        <v>1</v>
      </c>
      <c r="F295" s="9">
        <v>375</v>
      </c>
      <c r="G295" s="7" t="s">
        <v>2350</v>
      </c>
      <c r="H295" s="7" t="s">
        <v>2346</v>
      </c>
      <c r="I295">
        <v>0</v>
      </c>
      <c r="J295">
        <v>0</v>
      </c>
    </row>
    <row r="296" spans="1:10" x14ac:dyDescent="0.25">
      <c r="A296" s="7" t="s">
        <v>833</v>
      </c>
      <c r="B296" s="7" t="s">
        <v>1951</v>
      </c>
      <c r="C296">
        <v>4</v>
      </c>
      <c r="D296" s="7" t="s">
        <v>2349</v>
      </c>
      <c r="E296">
        <v>1</v>
      </c>
      <c r="F296" s="9">
        <v>320</v>
      </c>
      <c r="G296" s="7" t="s">
        <v>2350</v>
      </c>
      <c r="H296" s="7" t="s">
        <v>2346</v>
      </c>
      <c r="I296">
        <v>0</v>
      </c>
      <c r="J296">
        <v>0</v>
      </c>
    </row>
    <row r="297" spans="1:10" x14ac:dyDescent="0.25">
      <c r="A297" s="7" t="s">
        <v>834</v>
      </c>
      <c r="B297" s="7" t="s">
        <v>1952</v>
      </c>
      <c r="C297">
        <v>4</v>
      </c>
      <c r="D297" s="7" t="s">
        <v>2349</v>
      </c>
      <c r="E297">
        <v>1</v>
      </c>
      <c r="F297" s="9">
        <v>80</v>
      </c>
      <c r="G297" s="7" t="s">
        <v>2350</v>
      </c>
      <c r="H297" s="7" t="s">
        <v>2346</v>
      </c>
      <c r="I297">
        <v>0</v>
      </c>
      <c r="J297">
        <v>0</v>
      </c>
    </row>
    <row r="298" spans="1:10" x14ac:dyDescent="0.25">
      <c r="A298" s="7" t="s">
        <v>835</v>
      </c>
      <c r="B298" s="7" t="s">
        <v>1953</v>
      </c>
      <c r="C298">
        <v>4</v>
      </c>
      <c r="D298" s="7" t="s">
        <v>2349</v>
      </c>
      <c r="E298">
        <v>1</v>
      </c>
      <c r="F298" s="9">
        <v>34</v>
      </c>
      <c r="G298" s="7" t="s">
        <v>2350</v>
      </c>
      <c r="H298" s="7" t="s">
        <v>2346</v>
      </c>
      <c r="I298">
        <v>0</v>
      </c>
      <c r="J298">
        <v>0</v>
      </c>
    </row>
    <row r="299" spans="1:10" x14ac:dyDescent="0.25">
      <c r="A299" s="7" t="s">
        <v>863</v>
      </c>
      <c r="B299" s="7" t="s">
        <v>1980</v>
      </c>
      <c r="C299">
        <v>4</v>
      </c>
      <c r="D299" s="7" t="s">
        <v>2351</v>
      </c>
      <c r="E299">
        <v>1</v>
      </c>
      <c r="F299" s="9">
        <v>1</v>
      </c>
      <c r="G299" s="7" t="s">
        <v>2352</v>
      </c>
      <c r="H299" s="7" t="s">
        <v>2346</v>
      </c>
      <c r="I299">
        <v>0</v>
      </c>
      <c r="J299">
        <v>0</v>
      </c>
    </row>
    <row r="300" spans="1:10" x14ac:dyDescent="0.25">
      <c r="A300" s="7" t="s">
        <v>864</v>
      </c>
      <c r="B300" s="7" t="s">
        <v>2001</v>
      </c>
      <c r="C300">
        <v>4</v>
      </c>
      <c r="D300" s="7" t="s">
        <v>2339</v>
      </c>
      <c r="E300">
        <v>1</v>
      </c>
      <c r="F300" s="9">
        <v>16</v>
      </c>
      <c r="G300" s="7" t="s">
        <v>2340</v>
      </c>
      <c r="H300" s="7" t="s">
        <v>2353</v>
      </c>
      <c r="I300">
        <v>0</v>
      </c>
      <c r="J300">
        <v>0</v>
      </c>
    </row>
    <row r="301" spans="1:10" x14ac:dyDescent="0.25">
      <c r="A301" s="7" t="s">
        <v>865</v>
      </c>
      <c r="B301" s="7" t="s">
        <v>2002</v>
      </c>
      <c r="C301">
        <v>4</v>
      </c>
      <c r="D301" s="7" t="s">
        <v>2339</v>
      </c>
      <c r="E301">
        <v>1</v>
      </c>
      <c r="F301" s="9">
        <v>24</v>
      </c>
      <c r="G301" s="7" t="s">
        <v>2340</v>
      </c>
      <c r="H301" s="7" t="s">
        <v>2353</v>
      </c>
      <c r="I301">
        <v>0</v>
      </c>
      <c r="J301">
        <v>0</v>
      </c>
    </row>
    <row r="302" spans="1:10" x14ac:dyDescent="0.25">
      <c r="A302" s="7" t="s">
        <v>866</v>
      </c>
      <c r="B302" s="7" t="s">
        <v>2003</v>
      </c>
      <c r="C302">
        <v>4</v>
      </c>
      <c r="D302" s="7" t="s">
        <v>2339</v>
      </c>
      <c r="E302">
        <v>1</v>
      </c>
      <c r="F302" s="9">
        <v>20</v>
      </c>
      <c r="G302" s="7" t="s">
        <v>2340</v>
      </c>
      <c r="H302" s="7" t="s">
        <v>2353</v>
      </c>
      <c r="I302">
        <v>0</v>
      </c>
      <c r="J302">
        <v>0</v>
      </c>
    </row>
    <row r="303" spans="1:10" x14ac:dyDescent="0.25">
      <c r="A303" s="7" t="s">
        <v>867</v>
      </c>
      <c r="B303" s="7" t="s">
        <v>2004</v>
      </c>
      <c r="C303">
        <v>4</v>
      </c>
      <c r="D303" s="7" t="s">
        <v>2339</v>
      </c>
      <c r="E303">
        <v>1</v>
      </c>
      <c r="F303" s="9">
        <v>84</v>
      </c>
      <c r="G303" s="7" t="s">
        <v>2340</v>
      </c>
      <c r="H303" s="7" t="s">
        <v>2353</v>
      </c>
      <c r="I303">
        <v>0</v>
      </c>
      <c r="J303">
        <v>0</v>
      </c>
    </row>
    <row r="304" spans="1:10" x14ac:dyDescent="0.25">
      <c r="A304" s="7" t="s">
        <v>868</v>
      </c>
      <c r="B304" s="7" t="s">
        <v>2005</v>
      </c>
      <c r="C304">
        <v>4</v>
      </c>
      <c r="D304" s="7" t="s">
        <v>2339</v>
      </c>
      <c r="E304">
        <v>1</v>
      </c>
      <c r="F304" s="9">
        <v>86</v>
      </c>
      <c r="G304" s="7" t="s">
        <v>2340</v>
      </c>
      <c r="H304" s="7" t="s">
        <v>2353</v>
      </c>
      <c r="I304">
        <v>0</v>
      </c>
      <c r="J304">
        <v>0</v>
      </c>
    </row>
    <row r="305" spans="1:10" x14ac:dyDescent="0.25">
      <c r="A305" s="7" t="s">
        <v>869</v>
      </c>
      <c r="B305" s="7" t="s">
        <v>2006</v>
      </c>
      <c r="C305">
        <v>4</v>
      </c>
      <c r="D305" s="7" t="s">
        <v>2339</v>
      </c>
      <c r="E305">
        <v>1</v>
      </c>
      <c r="F305" s="9">
        <v>170</v>
      </c>
      <c r="G305" s="7" t="s">
        <v>2340</v>
      </c>
      <c r="H305" s="7" t="s">
        <v>2353</v>
      </c>
      <c r="I305">
        <v>0</v>
      </c>
      <c r="J305">
        <v>0</v>
      </c>
    </row>
    <row r="306" spans="1:10" x14ac:dyDescent="0.25">
      <c r="A306" s="7" t="s">
        <v>870</v>
      </c>
      <c r="B306" s="7" t="s">
        <v>2007</v>
      </c>
      <c r="C306">
        <v>4</v>
      </c>
      <c r="D306" s="7" t="s">
        <v>2339</v>
      </c>
      <c r="E306">
        <v>1</v>
      </c>
      <c r="F306" s="9">
        <v>158</v>
      </c>
      <c r="G306" s="7" t="s">
        <v>2340</v>
      </c>
      <c r="H306" s="7" t="s">
        <v>2353</v>
      </c>
      <c r="I306">
        <v>0</v>
      </c>
      <c r="J306">
        <v>0</v>
      </c>
    </row>
    <row r="307" spans="1:10" x14ac:dyDescent="0.25">
      <c r="A307" s="7" t="s">
        <v>871</v>
      </c>
      <c r="B307" s="7" t="s">
        <v>2008</v>
      </c>
      <c r="C307">
        <v>4</v>
      </c>
      <c r="D307" s="7" t="s">
        <v>2339</v>
      </c>
      <c r="E307">
        <v>1</v>
      </c>
      <c r="F307" s="9">
        <v>158</v>
      </c>
      <c r="G307" s="7" t="s">
        <v>2340</v>
      </c>
      <c r="H307" s="7" t="s">
        <v>2353</v>
      </c>
      <c r="I307">
        <v>0</v>
      </c>
      <c r="J307">
        <v>0</v>
      </c>
    </row>
    <row r="308" spans="1:10" x14ac:dyDescent="0.25">
      <c r="A308" s="7" t="s">
        <v>872</v>
      </c>
      <c r="B308" s="7" t="s">
        <v>2009</v>
      </c>
      <c r="C308">
        <v>4</v>
      </c>
      <c r="D308" s="7" t="s">
        <v>2339</v>
      </c>
      <c r="E308">
        <v>1</v>
      </c>
      <c r="F308" s="9">
        <v>144</v>
      </c>
      <c r="G308" s="7" t="s">
        <v>2340</v>
      </c>
      <c r="H308" s="7" t="s">
        <v>2353</v>
      </c>
      <c r="I308">
        <v>0</v>
      </c>
      <c r="J308">
        <v>0</v>
      </c>
    </row>
    <row r="309" spans="1:10" x14ac:dyDescent="0.25">
      <c r="A309" s="7" t="s">
        <v>873</v>
      </c>
      <c r="B309" s="7" t="s">
        <v>2010</v>
      </c>
      <c r="C309">
        <v>4</v>
      </c>
      <c r="D309" s="7" t="s">
        <v>2339</v>
      </c>
      <c r="E309">
        <v>1</v>
      </c>
      <c r="F309" s="9">
        <v>6</v>
      </c>
      <c r="G309" s="7" t="s">
        <v>2340</v>
      </c>
      <c r="H309" s="7" t="s">
        <v>2353</v>
      </c>
      <c r="I309">
        <v>0</v>
      </c>
      <c r="J309">
        <v>0</v>
      </c>
    </row>
    <row r="310" spans="1:10" x14ac:dyDescent="0.25">
      <c r="A310" s="7" t="s">
        <v>874</v>
      </c>
      <c r="B310" s="7" t="s">
        <v>2011</v>
      </c>
      <c r="C310">
        <v>4</v>
      </c>
      <c r="D310" s="7" t="s">
        <v>2339</v>
      </c>
      <c r="E310">
        <v>1</v>
      </c>
      <c r="F310" s="9">
        <v>88</v>
      </c>
      <c r="G310" s="7" t="s">
        <v>2340</v>
      </c>
      <c r="H310" s="7" t="s">
        <v>2353</v>
      </c>
      <c r="I310">
        <v>0</v>
      </c>
      <c r="J310">
        <v>0</v>
      </c>
    </row>
    <row r="311" spans="1:10" x14ac:dyDescent="0.25">
      <c r="A311" s="7" t="s">
        <v>875</v>
      </c>
      <c r="B311" s="7" t="s">
        <v>2012</v>
      </c>
      <c r="C311">
        <v>4</v>
      </c>
      <c r="D311" s="7" t="s">
        <v>2339</v>
      </c>
      <c r="E311">
        <v>1</v>
      </c>
      <c r="F311" s="9">
        <v>72</v>
      </c>
      <c r="G311" s="7" t="s">
        <v>2340</v>
      </c>
      <c r="H311" s="7" t="s">
        <v>2353</v>
      </c>
      <c r="I311">
        <v>0</v>
      </c>
      <c r="J311">
        <v>0</v>
      </c>
    </row>
    <row r="312" spans="1:10" x14ac:dyDescent="0.25">
      <c r="A312" s="7" t="s">
        <v>876</v>
      </c>
      <c r="B312" s="7" t="s">
        <v>2013</v>
      </c>
      <c r="C312">
        <v>4</v>
      </c>
      <c r="D312" s="7" t="s">
        <v>2339</v>
      </c>
      <c r="E312">
        <v>1</v>
      </c>
      <c r="F312" s="9">
        <v>160</v>
      </c>
      <c r="G312" s="7" t="s">
        <v>2340</v>
      </c>
      <c r="H312" s="7" t="s">
        <v>2353</v>
      </c>
      <c r="I312">
        <v>0</v>
      </c>
      <c r="J312">
        <v>0</v>
      </c>
    </row>
    <row r="313" spans="1:10" x14ac:dyDescent="0.25">
      <c r="A313" s="7" t="s">
        <v>877</v>
      </c>
      <c r="B313" s="7" t="s">
        <v>2014</v>
      </c>
      <c r="C313">
        <v>4</v>
      </c>
      <c r="D313" s="7" t="s">
        <v>2339</v>
      </c>
      <c r="E313">
        <v>1</v>
      </c>
      <c r="F313" s="9">
        <v>160</v>
      </c>
      <c r="G313" s="7" t="s">
        <v>2340</v>
      </c>
      <c r="H313" s="7" t="s">
        <v>2353</v>
      </c>
      <c r="I313">
        <v>0</v>
      </c>
      <c r="J313">
        <v>0</v>
      </c>
    </row>
    <row r="314" spans="1:10" x14ac:dyDescent="0.25">
      <c r="A314" s="7" t="s">
        <v>878</v>
      </c>
      <c r="B314" s="7" t="s">
        <v>2015</v>
      </c>
      <c r="C314">
        <v>4</v>
      </c>
      <c r="D314" s="7" t="s">
        <v>2339</v>
      </c>
      <c r="E314">
        <v>1</v>
      </c>
      <c r="F314" s="9">
        <v>160</v>
      </c>
      <c r="G314" s="7" t="s">
        <v>2340</v>
      </c>
      <c r="H314" s="7" t="s">
        <v>2353</v>
      </c>
      <c r="I314">
        <v>0</v>
      </c>
      <c r="J314">
        <v>0</v>
      </c>
    </row>
    <row r="315" spans="1:10" x14ac:dyDescent="0.25">
      <c r="A315" s="7" t="s">
        <v>879</v>
      </c>
      <c r="B315" s="7" t="s">
        <v>2016</v>
      </c>
      <c r="C315">
        <v>4</v>
      </c>
      <c r="D315" s="7" t="s">
        <v>2339</v>
      </c>
      <c r="E315">
        <v>1</v>
      </c>
      <c r="F315" s="9">
        <v>140</v>
      </c>
      <c r="G315" s="7" t="s">
        <v>2340</v>
      </c>
      <c r="H315" s="7" t="s">
        <v>2353</v>
      </c>
      <c r="I315">
        <v>0</v>
      </c>
      <c r="J315">
        <v>0</v>
      </c>
    </row>
    <row r="316" spans="1:10" x14ac:dyDescent="0.25">
      <c r="A316" s="7" t="s">
        <v>880</v>
      </c>
      <c r="B316" s="7" t="s">
        <v>2017</v>
      </c>
      <c r="C316">
        <v>4</v>
      </c>
      <c r="D316" s="7" t="s">
        <v>2339</v>
      </c>
      <c r="E316">
        <v>1</v>
      </c>
      <c r="F316" s="9">
        <v>140</v>
      </c>
      <c r="G316" s="7" t="s">
        <v>2340</v>
      </c>
      <c r="H316" s="7" t="s">
        <v>2353</v>
      </c>
      <c r="I316">
        <v>0</v>
      </c>
      <c r="J316">
        <v>0</v>
      </c>
    </row>
    <row r="317" spans="1:10" x14ac:dyDescent="0.25">
      <c r="A317" s="7" t="s">
        <v>881</v>
      </c>
      <c r="B317" s="7" t="s">
        <v>2018</v>
      </c>
      <c r="C317">
        <v>4</v>
      </c>
      <c r="D317" s="7" t="s">
        <v>2339</v>
      </c>
      <c r="E317">
        <v>1</v>
      </c>
      <c r="F317" s="9">
        <v>48</v>
      </c>
      <c r="G317" s="7" t="s">
        <v>2340</v>
      </c>
      <c r="H317" s="7" t="s">
        <v>2353</v>
      </c>
      <c r="I317">
        <v>0</v>
      </c>
      <c r="J317">
        <v>0</v>
      </c>
    </row>
    <row r="318" spans="1:10" x14ac:dyDescent="0.25">
      <c r="A318" s="7" t="s">
        <v>882</v>
      </c>
      <c r="B318" s="7" t="s">
        <v>2019</v>
      </c>
      <c r="C318">
        <v>4</v>
      </c>
      <c r="D318" s="7" t="s">
        <v>2339</v>
      </c>
      <c r="E318">
        <v>1</v>
      </c>
      <c r="F318" s="9">
        <v>48</v>
      </c>
      <c r="G318" s="7" t="s">
        <v>2340</v>
      </c>
      <c r="H318" s="7" t="s">
        <v>2353</v>
      </c>
      <c r="I318">
        <v>0</v>
      </c>
      <c r="J318">
        <v>0</v>
      </c>
    </row>
    <row r="319" spans="1:10" x14ac:dyDescent="0.25">
      <c r="A319" s="7" t="s">
        <v>883</v>
      </c>
      <c r="B319" s="7" t="s">
        <v>2020</v>
      </c>
      <c r="C319">
        <v>4</v>
      </c>
      <c r="D319" s="7" t="s">
        <v>2339</v>
      </c>
      <c r="E319">
        <v>1</v>
      </c>
      <c r="F319" s="9">
        <v>40</v>
      </c>
      <c r="G319" s="7" t="s">
        <v>2340</v>
      </c>
      <c r="H319" s="7" t="s">
        <v>2353</v>
      </c>
      <c r="I319">
        <v>0</v>
      </c>
      <c r="J319">
        <v>0</v>
      </c>
    </row>
    <row r="320" spans="1:10" x14ac:dyDescent="0.25">
      <c r="A320" s="7" t="s">
        <v>884</v>
      </c>
      <c r="B320" s="7" t="s">
        <v>2021</v>
      </c>
      <c r="C320">
        <v>4</v>
      </c>
      <c r="D320" s="7" t="s">
        <v>2339</v>
      </c>
      <c r="E320">
        <v>1</v>
      </c>
      <c r="F320" s="9">
        <v>26</v>
      </c>
      <c r="G320" s="7" t="s">
        <v>2340</v>
      </c>
      <c r="H320" s="7" t="s">
        <v>2353</v>
      </c>
      <c r="I320">
        <v>0</v>
      </c>
      <c r="J320">
        <v>0</v>
      </c>
    </row>
    <row r="321" spans="1:10" x14ac:dyDescent="0.25">
      <c r="A321" s="7" t="s">
        <v>885</v>
      </c>
      <c r="B321" s="7" t="s">
        <v>2022</v>
      </c>
      <c r="C321">
        <v>4</v>
      </c>
      <c r="D321" s="7" t="s">
        <v>2339</v>
      </c>
      <c r="E321">
        <v>1</v>
      </c>
      <c r="F321" s="9">
        <v>18</v>
      </c>
      <c r="G321" s="7" t="s">
        <v>2340</v>
      </c>
      <c r="H321" s="7" t="s">
        <v>2353</v>
      </c>
      <c r="I321">
        <v>0</v>
      </c>
      <c r="J321">
        <v>0</v>
      </c>
    </row>
    <row r="322" spans="1:10" x14ac:dyDescent="0.25">
      <c r="A322" s="7" t="s">
        <v>886</v>
      </c>
      <c r="B322" s="7" t="s">
        <v>2023</v>
      </c>
      <c r="C322">
        <v>4</v>
      </c>
      <c r="D322" s="7" t="s">
        <v>2339</v>
      </c>
      <c r="E322">
        <v>1</v>
      </c>
      <c r="F322" s="9">
        <v>18</v>
      </c>
      <c r="G322" s="7" t="s">
        <v>2340</v>
      </c>
      <c r="H322" s="7" t="s">
        <v>2353</v>
      </c>
      <c r="I322">
        <v>0</v>
      </c>
      <c r="J322">
        <v>0</v>
      </c>
    </row>
    <row r="323" spans="1:10" x14ac:dyDescent="0.25">
      <c r="A323" s="7" t="s">
        <v>887</v>
      </c>
      <c r="B323" s="7" t="s">
        <v>2024</v>
      </c>
      <c r="C323">
        <v>4</v>
      </c>
      <c r="D323" s="7" t="s">
        <v>2339</v>
      </c>
      <c r="E323">
        <v>1</v>
      </c>
      <c r="F323" s="9">
        <v>1</v>
      </c>
      <c r="G323" s="7" t="s">
        <v>2340</v>
      </c>
      <c r="H323" s="7" t="s">
        <v>2353</v>
      </c>
      <c r="I323">
        <v>0</v>
      </c>
      <c r="J323">
        <v>0</v>
      </c>
    </row>
    <row r="324" spans="1:10" x14ac:dyDescent="0.25">
      <c r="A324" s="7" t="s">
        <v>888</v>
      </c>
      <c r="B324" s="7" t="s">
        <v>2025</v>
      </c>
      <c r="C324">
        <v>4</v>
      </c>
      <c r="D324" s="7" t="s">
        <v>2339</v>
      </c>
      <c r="E324">
        <v>1</v>
      </c>
      <c r="F324" s="9">
        <v>1</v>
      </c>
      <c r="G324" s="7" t="s">
        <v>2340</v>
      </c>
      <c r="H324" s="7" t="s">
        <v>2353</v>
      </c>
      <c r="I324">
        <v>0</v>
      </c>
      <c r="J324">
        <v>0</v>
      </c>
    </row>
    <row r="325" spans="1:10" x14ac:dyDescent="0.25">
      <c r="A325" s="7" t="s">
        <v>889</v>
      </c>
      <c r="B325" s="7" t="s">
        <v>2026</v>
      </c>
      <c r="C325">
        <v>4</v>
      </c>
      <c r="D325" s="7" t="s">
        <v>2339</v>
      </c>
      <c r="E325">
        <v>1</v>
      </c>
      <c r="F325" s="9">
        <v>10</v>
      </c>
      <c r="G325" s="7" t="s">
        <v>2340</v>
      </c>
      <c r="H325" s="7" t="s">
        <v>2353</v>
      </c>
      <c r="I325">
        <v>0</v>
      </c>
      <c r="J325">
        <v>0</v>
      </c>
    </row>
    <row r="326" spans="1:10" x14ac:dyDescent="0.25">
      <c r="A326" s="7" t="s">
        <v>890</v>
      </c>
      <c r="B326" s="7" t="s">
        <v>2027</v>
      </c>
      <c r="C326">
        <v>4</v>
      </c>
      <c r="D326" s="7" t="s">
        <v>2339</v>
      </c>
      <c r="E326">
        <v>1</v>
      </c>
      <c r="F326" s="9">
        <v>1</v>
      </c>
      <c r="G326" s="7" t="s">
        <v>2340</v>
      </c>
      <c r="H326" s="7" t="s">
        <v>2353</v>
      </c>
      <c r="I326">
        <v>0</v>
      </c>
      <c r="J326">
        <v>0</v>
      </c>
    </row>
    <row r="327" spans="1:10" x14ac:dyDescent="0.25">
      <c r="A327" s="7" t="s">
        <v>891</v>
      </c>
      <c r="B327" s="7" t="s">
        <v>2028</v>
      </c>
      <c r="C327">
        <v>4</v>
      </c>
      <c r="D327" s="7" t="s">
        <v>2339</v>
      </c>
      <c r="E327">
        <v>1</v>
      </c>
      <c r="F327" s="9">
        <v>1</v>
      </c>
      <c r="G327" s="7" t="s">
        <v>2340</v>
      </c>
      <c r="H327" s="7" t="s">
        <v>2353</v>
      </c>
      <c r="I327">
        <v>0</v>
      </c>
      <c r="J327">
        <v>0</v>
      </c>
    </row>
    <row r="328" spans="1:10" x14ac:dyDescent="0.25">
      <c r="A328" s="7" t="s">
        <v>892</v>
      </c>
      <c r="B328" s="7" t="s">
        <v>2029</v>
      </c>
      <c r="C328">
        <v>4</v>
      </c>
      <c r="D328" s="7" t="s">
        <v>2339</v>
      </c>
      <c r="E328">
        <v>1</v>
      </c>
      <c r="F328" s="9">
        <v>1</v>
      </c>
      <c r="G328" s="7" t="s">
        <v>2340</v>
      </c>
      <c r="H328" s="7" t="s">
        <v>2353</v>
      </c>
      <c r="I328">
        <v>0</v>
      </c>
      <c r="J328">
        <v>0</v>
      </c>
    </row>
    <row r="329" spans="1:10" x14ac:dyDescent="0.25">
      <c r="A329" s="7" t="s">
        <v>893</v>
      </c>
      <c r="B329" s="7" t="s">
        <v>2030</v>
      </c>
      <c r="C329">
        <v>4</v>
      </c>
      <c r="D329" s="7" t="s">
        <v>2339</v>
      </c>
      <c r="E329">
        <v>1</v>
      </c>
      <c r="F329" s="9">
        <v>1</v>
      </c>
      <c r="G329" s="7" t="s">
        <v>2340</v>
      </c>
      <c r="H329" s="7" t="s">
        <v>2353</v>
      </c>
      <c r="I329">
        <v>0</v>
      </c>
      <c r="J329">
        <v>0</v>
      </c>
    </row>
    <row r="330" spans="1:10" x14ac:dyDescent="0.25">
      <c r="A330" s="7" t="s">
        <v>894</v>
      </c>
      <c r="B330" s="7" t="s">
        <v>2031</v>
      </c>
      <c r="C330">
        <v>4</v>
      </c>
      <c r="D330" s="7" t="s">
        <v>2339</v>
      </c>
      <c r="E330">
        <v>1</v>
      </c>
      <c r="F330" s="9">
        <v>1</v>
      </c>
      <c r="G330" s="7" t="s">
        <v>2340</v>
      </c>
      <c r="H330" s="7" t="s">
        <v>2353</v>
      </c>
      <c r="I330">
        <v>0</v>
      </c>
      <c r="J330">
        <v>0</v>
      </c>
    </row>
    <row r="331" spans="1:10" x14ac:dyDescent="0.25">
      <c r="A331" s="7" t="s">
        <v>895</v>
      </c>
      <c r="B331" s="7" t="s">
        <v>2032</v>
      </c>
      <c r="C331">
        <v>4</v>
      </c>
      <c r="D331" s="7" t="s">
        <v>2339</v>
      </c>
      <c r="E331">
        <v>1</v>
      </c>
      <c r="F331" s="9">
        <v>1</v>
      </c>
      <c r="G331" s="7" t="s">
        <v>2340</v>
      </c>
      <c r="H331" s="7" t="s">
        <v>2353</v>
      </c>
      <c r="I331">
        <v>0</v>
      </c>
      <c r="J331">
        <v>0</v>
      </c>
    </row>
    <row r="332" spans="1:10" x14ac:dyDescent="0.25">
      <c r="A332" s="7" t="s">
        <v>896</v>
      </c>
      <c r="B332" s="7" t="s">
        <v>2033</v>
      </c>
      <c r="C332">
        <v>4</v>
      </c>
      <c r="D332" s="7" t="s">
        <v>2339</v>
      </c>
      <c r="E332">
        <v>1</v>
      </c>
      <c r="F332" s="9">
        <v>1</v>
      </c>
      <c r="G332" s="7" t="s">
        <v>2340</v>
      </c>
      <c r="H332" s="7" t="s">
        <v>2353</v>
      </c>
      <c r="I332">
        <v>0</v>
      </c>
      <c r="J332">
        <v>0</v>
      </c>
    </row>
    <row r="333" spans="1:10" x14ac:dyDescent="0.25">
      <c r="A333" s="7" t="s">
        <v>897</v>
      </c>
      <c r="B333" s="7" t="s">
        <v>2034</v>
      </c>
      <c r="C333">
        <v>4</v>
      </c>
      <c r="D333" s="7" t="s">
        <v>2339</v>
      </c>
      <c r="E333">
        <v>1</v>
      </c>
      <c r="F333" s="9">
        <v>5</v>
      </c>
      <c r="G333" s="7" t="s">
        <v>2340</v>
      </c>
      <c r="H333" s="7" t="s">
        <v>2353</v>
      </c>
      <c r="I333">
        <v>0</v>
      </c>
      <c r="J333">
        <v>0</v>
      </c>
    </row>
    <row r="334" spans="1:10" x14ac:dyDescent="0.25">
      <c r="A334" s="7" t="s">
        <v>898</v>
      </c>
      <c r="B334" s="7" t="s">
        <v>2035</v>
      </c>
      <c r="C334">
        <v>4</v>
      </c>
      <c r="D334" s="7" t="s">
        <v>2339</v>
      </c>
      <c r="E334">
        <v>1</v>
      </c>
      <c r="F334" s="9">
        <v>1</v>
      </c>
      <c r="G334" s="7" t="s">
        <v>2340</v>
      </c>
      <c r="H334" s="7" t="s">
        <v>2353</v>
      </c>
      <c r="I334">
        <v>0</v>
      </c>
      <c r="J334">
        <v>0</v>
      </c>
    </row>
    <row r="335" spans="1:10" x14ac:dyDescent="0.25">
      <c r="A335" s="7" t="s">
        <v>899</v>
      </c>
      <c r="B335" s="7" t="s">
        <v>2036</v>
      </c>
      <c r="C335">
        <v>4</v>
      </c>
      <c r="D335" s="7" t="s">
        <v>2339</v>
      </c>
      <c r="E335">
        <v>1</v>
      </c>
      <c r="F335" s="9">
        <v>1</v>
      </c>
      <c r="G335" s="7" t="s">
        <v>2340</v>
      </c>
      <c r="H335" s="7" t="s">
        <v>2353</v>
      </c>
      <c r="I335">
        <v>0</v>
      </c>
      <c r="J335">
        <v>0</v>
      </c>
    </row>
    <row r="336" spans="1:10" x14ac:dyDescent="0.25">
      <c r="A336" s="7" t="s">
        <v>900</v>
      </c>
      <c r="B336" s="7" t="s">
        <v>2037</v>
      </c>
      <c r="C336">
        <v>4</v>
      </c>
      <c r="D336" s="7" t="s">
        <v>2339</v>
      </c>
      <c r="E336">
        <v>1</v>
      </c>
      <c r="F336" s="9">
        <v>5</v>
      </c>
      <c r="G336" s="7" t="s">
        <v>2340</v>
      </c>
      <c r="H336" s="7" t="s">
        <v>2353</v>
      </c>
      <c r="I336">
        <v>0</v>
      </c>
      <c r="J336">
        <v>0</v>
      </c>
    </row>
    <row r="337" spans="1:10" x14ac:dyDescent="0.25">
      <c r="A337" s="7" t="s">
        <v>901</v>
      </c>
      <c r="B337" s="7" t="s">
        <v>2038</v>
      </c>
      <c r="C337">
        <v>4</v>
      </c>
      <c r="D337" s="7" t="s">
        <v>2339</v>
      </c>
      <c r="E337">
        <v>1</v>
      </c>
      <c r="F337" s="9">
        <v>1</v>
      </c>
      <c r="G337" s="7" t="s">
        <v>2340</v>
      </c>
      <c r="H337" s="7" t="s">
        <v>2353</v>
      </c>
      <c r="I337">
        <v>0</v>
      </c>
      <c r="J337">
        <v>0</v>
      </c>
    </row>
    <row r="338" spans="1:10" x14ac:dyDescent="0.25">
      <c r="A338" s="7" t="s">
        <v>902</v>
      </c>
      <c r="B338" s="7" t="s">
        <v>2039</v>
      </c>
      <c r="C338">
        <v>4</v>
      </c>
      <c r="D338" s="7" t="s">
        <v>2339</v>
      </c>
      <c r="E338">
        <v>1</v>
      </c>
      <c r="F338" s="9">
        <v>1</v>
      </c>
      <c r="G338" s="7" t="s">
        <v>2340</v>
      </c>
      <c r="H338" s="7" t="s">
        <v>2353</v>
      </c>
      <c r="I338">
        <v>0</v>
      </c>
      <c r="J338">
        <v>0</v>
      </c>
    </row>
    <row r="339" spans="1:10" x14ac:dyDescent="0.25">
      <c r="A339" s="7" t="s">
        <v>903</v>
      </c>
      <c r="B339" s="7" t="s">
        <v>2040</v>
      </c>
      <c r="C339">
        <v>4</v>
      </c>
      <c r="D339" s="7" t="s">
        <v>2339</v>
      </c>
      <c r="E339">
        <v>1</v>
      </c>
      <c r="F339" s="9">
        <v>1</v>
      </c>
      <c r="G339" s="7" t="s">
        <v>2340</v>
      </c>
      <c r="H339" s="7" t="s">
        <v>2353</v>
      </c>
      <c r="I339">
        <v>0</v>
      </c>
      <c r="J339">
        <v>0</v>
      </c>
    </row>
    <row r="340" spans="1:10" x14ac:dyDescent="0.25">
      <c r="A340" s="7" t="s">
        <v>904</v>
      </c>
      <c r="B340" s="7" t="s">
        <v>2041</v>
      </c>
      <c r="C340">
        <v>4</v>
      </c>
      <c r="D340" s="7" t="s">
        <v>2339</v>
      </c>
      <c r="E340">
        <v>1</v>
      </c>
      <c r="F340" s="9">
        <v>1</v>
      </c>
      <c r="G340" s="7" t="s">
        <v>2340</v>
      </c>
      <c r="H340" s="7" t="s">
        <v>2353</v>
      </c>
      <c r="I340">
        <v>0</v>
      </c>
      <c r="J340">
        <v>0</v>
      </c>
    </row>
    <row r="341" spans="1:10" x14ac:dyDescent="0.25">
      <c r="A341" s="7" t="s">
        <v>905</v>
      </c>
      <c r="B341" s="7" t="s">
        <v>2042</v>
      </c>
      <c r="C341">
        <v>4</v>
      </c>
      <c r="D341" s="7" t="s">
        <v>2339</v>
      </c>
      <c r="E341">
        <v>1</v>
      </c>
      <c r="F341" s="9">
        <v>1</v>
      </c>
      <c r="G341" s="7" t="s">
        <v>2340</v>
      </c>
      <c r="H341" s="7" t="s">
        <v>2353</v>
      </c>
      <c r="I341">
        <v>0</v>
      </c>
      <c r="J341">
        <v>0</v>
      </c>
    </row>
    <row r="342" spans="1:10" x14ac:dyDescent="0.25">
      <c r="A342" s="7" t="s">
        <v>906</v>
      </c>
      <c r="B342" s="7" t="s">
        <v>2043</v>
      </c>
      <c r="C342">
        <v>4</v>
      </c>
      <c r="D342" s="7" t="s">
        <v>2339</v>
      </c>
      <c r="E342">
        <v>1</v>
      </c>
      <c r="F342" s="9">
        <v>1</v>
      </c>
      <c r="G342" s="7" t="s">
        <v>2340</v>
      </c>
      <c r="H342" s="7" t="s">
        <v>2353</v>
      </c>
      <c r="I342">
        <v>0</v>
      </c>
      <c r="J342">
        <v>0</v>
      </c>
    </row>
    <row r="343" spans="1:10" x14ac:dyDescent="0.25">
      <c r="A343" s="7" t="s">
        <v>907</v>
      </c>
      <c r="B343" s="7" t="s">
        <v>2044</v>
      </c>
      <c r="C343">
        <v>4</v>
      </c>
      <c r="D343" s="7" t="s">
        <v>2339</v>
      </c>
      <c r="E343">
        <v>1</v>
      </c>
      <c r="F343" s="9">
        <v>2</v>
      </c>
      <c r="G343" s="7" t="s">
        <v>2340</v>
      </c>
      <c r="H343" s="7" t="s">
        <v>2353</v>
      </c>
      <c r="I343">
        <v>0</v>
      </c>
      <c r="J343">
        <v>0</v>
      </c>
    </row>
    <row r="344" spans="1:10" x14ac:dyDescent="0.25">
      <c r="A344" s="7" t="s">
        <v>908</v>
      </c>
      <c r="B344" s="7" t="s">
        <v>2045</v>
      </c>
      <c r="C344">
        <v>4</v>
      </c>
      <c r="D344" s="7" t="s">
        <v>2339</v>
      </c>
      <c r="E344">
        <v>1</v>
      </c>
      <c r="F344" s="9">
        <v>1</v>
      </c>
      <c r="G344" s="7" t="s">
        <v>2340</v>
      </c>
      <c r="H344" s="7" t="s">
        <v>2353</v>
      </c>
      <c r="I344">
        <v>0</v>
      </c>
      <c r="J344">
        <v>0</v>
      </c>
    </row>
    <row r="345" spans="1:10" x14ac:dyDescent="0.25">
      <c r="A345" s="7" t="s">
        <v>909</v>
      </c>
      <c r="B345" s="7" t="s">
        <v>2046</v>
      </c>
      <c r="C345">
        <v>4</v>
      </c>
      <c r="D345" s="7" t="s">
        <v>2339</v>
      </c>
      <c r="E345">
        <v>1</v>
      </c>
      <c r="F345" s="9">
        <v>1</v>
      </c>
      <c r="G345" s="7" t="s">
        <v>2340</v>
      </c>
      <c r="H345" s="7" t="s">
        <v>2353</v>
      </c>
      <c r="I345">
        <v>0</v>
      </c>
      <c r="J345">
        <v>0</v>
      </c>
    </row>
    <row r="346" spans="1:10" x14ac:dyDescent="0.25">
      <c r="A346" s="7" t="s">
        <v>910</v>
      </c>
      <c r="B346" s="7" t="s">
        <v>2047</v>
      </c>
      <c r="C346">
        <v>4</v>
      </c>
      <c r="D346" s="7" t="s">
        <v>2339</v>
      </c>
      <c r="E346">
        <v>1</v>
      </c>
      <c r="F346" s="9">
        <v>1</v>
      </c>
      <c r="G346" s="7" t="s">
        <v>2340</v>
      </c>
      <c r="H346" s="7" t="s">
        <v>2353</v>
      </c>
      <c r="I346">
        <v>0</v>
      </c>
      <c r="J346">
        <v>0</v>
      </c>
    </row>
    <row r="347" spans="1:10" x14ac:dyDescent="0.25">
      <c r="A347" s="7" t="s">
        <v>911</v>
      </c>
      <c r="B347" s="7" t="s">
        <v>2048</v>
      </c>
      <c r="C347">
        <v>4</v>
      </c>
      <c r="D347" s="7" t="s">
        <v>2339</v>
      </c>
      <c r="E347">
        <v>1</v>
      </c>
      <c r="F347" s="9">
        <v>1</v>
      </c>
      <c r="G347" s="7" t="s">
        <v>2340</v>
      </c>
      <c r="H347" s="7" t="s">
        <v>2353</v>
      </c>
      <c r="I347">
        <v>0</v>
      </c>
      <c r="J347">
        <v>0</v>
      </c>
    </row>
    <row r="348" spans="1:10" x14ac:dyDescent="0.25">
      <c r="A348" s="7" t="s">
        <v>912</v>
      </c>
      <c r="B348" s="7" t="s">
        <v>2049</v>
      </c>
      <c r="C348">
        <v>4</v>
      </c>
      <c r="D348" s="7" t="s">
        <v>2339</v>
      </c>
      <c r="E348">
        <v>1</v>
      </c>
      <c r="F348" s="9">
        <v>1</v>
      </c>
      <c r="G348" s="7" t="s">
        <v>2340</v>
      </c>
      <c r="H348" s="7" t="s">
        <v>2353</v>
      </c>
      <c r="I348">
        <v>0</v>
      </c>
      <c r="J348">
        <v>0</v>
      </c>
    </row>
    <row r="349" spans="1:10" x14ac:dyDescent="0.25">
      <c r="A349" s="7" t="s">
        <v>913</v>
      </c>
      <c r="B349" s="7" t="s">
        <v>2050</v>
      </c>
      <c r="C349">
        <v>4</v>
      </c>
      <c r="D349" s="7" t="s">
        <v>2339</v>
      </c>
      <c r="E349">
        <v>1</v>
      </c>
      <c r="F349" s="9">
        <v>1</v>
      </c>
      <c r="G349" s="7" t="s">
        <v>2340</v>
      </c>
      <c r="H349" s="7" t="s">
        <v>2353</v>
      </c>
      <c r="I349">
        <v>0</v>
      </c>
      <c r="J349">
        <v>0</v>
      </c>
    </row>
    <row r="350" spans="1:10" x14ac:dyDescent="0.25">
      <c r="A350" s="7" t="s">
        <v>914</v>
      </c>
      <c r="B350" s="7" t="s">
        <v>2051</v>
      </c>
      <c r="C350">
        <v>4</v>
      </c>
      <c r="D350" s="7" t="s">
        <v>2339</v>
      </c>
      <c r="E350">
        <v>1</v>
      </c>
      <c r="F350" s="9">
        <v>1</v>
      </c>
      <c r="G350" s="7" t="s">
        <v>2340</v>
      </c>
      <c r="H350" s="7" t="s">
        <v>2353</v>
      </c>
      <c r="I350">
        <v>0</v>
      </c>
      <c r="J350">
        <v>0</v>
      </c>
    </row>
    <row r="351" spans="1:10" x14ac:dyDescent="0.25">
      <c r="A351" s="7" t="s">
        <v>915</v>
      </c>
      <c r="B351" s="7" t="s">
        <v>2052</v>
      </c>
      <c r="C351">
        <v>4</v>
      </c>
      <c r="D351" s="7" t="s">
        <v>2339</v>
      </c>
      <c r="E351">
        <v>1</v>
      </c>
      <c r="F351" s="9">
        <v>1</v>
      </c>
      <c r="G351" s="7" t="s">
        <v>2340</v>
      </c>
      <c r="H351" s="7" t="s">
        <v>2353</v>
      </c>
      <c r="I351">
        <v>0</v>
      </c>
      <c r="J351">
        <v>0</v>
      </c>
    </row>
    <row r="352" spans="1:10" x14ac:dyDescent="0.25">
      <c r="A352" s="7" t="s">
        <v>916</v>
      </c>
      <c r="B352" s="7" t="s">
        <v>2053</v>
      </c>
      <c r="C352">
        <v>4</v>
      </c>
      <c r="D352" s="7" t="s">
        <v>2339</v>
      </c>
      <c r="E352">
        <v>1</v>
      </c>
      <c r="F352" s="9">
        <v>1</v>
      </c>
      <c r="G352" s="7" t="s">
        <v>2340</v>
      </c>
      <c r="H352" s="7" t="s">
        <v>2353</v>
      </c>
      <c r="I352">
        <v>0</v>
      </c>
      <c r="J352">
        <v>0</v>
      </c>
    </row>
    <row r="353" spans="1:10" x14ac:dyDescent="0.25">
      <c r="A353" s="7" t="s">
        <v>917</v>
      </c>
      <c r="B353" s="7" t="s">
        <v>2054</v>
      </c>
      <c r="C353">
        <v>4</v>
      </c>
      <c r="D353" s="7" t="s">
        <v>2339</v>
      </c>
      <c r="E353">
        <v>1</v>
      </c>
      <c r="F353" s="9">
        <v>1</v>
      </c>
      <c r="G353" s="7" t="s">
        <v>2340</v>
      </c>
      <c r="H353" s="7" t="s">
        <v>2353</v>
      </c>
      <c r="I353">
        <v>0</v>
      </c>
      <c r="J353">
        <v>0</v>
      </c>
    </row>
    <row r="354" spans="1:10" x14ac:dyDescent="0.25">
      <c r="A354" s="7" t="s">
        <v>918</v>
      </c>
      <c r="B354" s="7" t="s">
        <v>2055</v>
      </c>
      <c r="C354">
        <v>4</v>
      </c>
      <c r="D354" s="7" t="s">
        <v>2339</v>
      </c>
      <c r="E354">
        <v>1</v>
      </c>
      <c r="F354" s="9">
        <v>1</v>
      </c>
      <c r="G354" s="7" t="s">
        <v>2340</v>
      </c>
      <c r="H354" s="7" t="s">
        <v>2353</v>
      </c>
      <c r="I354">
        <v>0</v>
      </c>
      <c r="J354">
        <v>0</v>
      </c>
    </row>
    <row r="355" spans="1:10" x14ac:dyDescent="0.25">
      <c r="A355" s="7" t="s">
        <v>919</v>
      </c>
      <c r="B355" s="7" t="s">
        <v>2056</v>
      </c>
      <c r="C355">
        <v>4</v>
      </c>
      <c r="D355" s="7" t="s">
        <v>2339</v>
      </c>
      <c r="E355">
        <v>1</v>
      </c>
      <c r="F355" s="9">
        <v>2</v>
      </c>
      <c r="G355" s="7" t="s">
        <v>2340</v>
      </c>
      <c r="H355" s="7" t="s">
        <v>2353</v>
      </c>
      <c r="I355">
        <v>0</v>
      </c>
      <c r="J355">
        <v>0</v>
      </c>
    </row>
    <row r="356" spans="1:10" x14ac:dyDescent="0.25">
      <c r="A356" s="7" t="s">
        <v>920</v>
      </c>
      <c r="B356" s="7" t="s">
        <v>2057</v>
      </c>
      <c r="C356">
        <v>4</v>
      </c>
      <c r="D356" s="7" t="s">
        <v>2339</v>
      </c>
      <c r="E356">
        <v>1</v>
      </c>
      <c r="F356" s="9">
        <v>1</v>
      </c>
      <c r="G356" s="7" t="s">
        <v>2340</v>
      </c>
      <c r="H356" s="7" t="s">
        <v>2353</v>
      </c>
      <c r="I356">
        <v>0</v>
      </c>
      <c r="J356">
        <v>0</v>
      </c>
    </row>
    <row r="357" spans="1:10" x14ac:dyDescent="0.25">
      <c r="A357" s="7" t="s">
        <v>921</v>
      </c>
      <c r="B357" s="7" t="s">
        <v>2058</v>
      </c>
      <c r="C357">
        <v>4</v>
      </c>
      <c r="D357" s="7" t="s">
        <v>2339</v>
      </c>
      <c r="E357">
        <v>1</v>
      </c>
      <c r="F357" s="9">
        <v>1</v>
      </c>
      <c r="G357" s="7" t="s">
        <v>2340</v>
      </c>
      <c r="H357" s="7" t="s">
        <v>2353</v>
      </c>
      <c r="I357">
        <v>0</v>
      </c>
      <c r="J357">
        <v>0</v>
      </c>
    </row>
    <row r="358" spans="1:10" x14ac:dyDescent="0.25">
      <c r="A358" s="7" t="s">
        <v>922</v>
      </c>
      <c r="B358" s="7" t="s">
        <v>2059</v>
      </c>
      <c r="C358">
        <v>4</v>
      </c>
      <c r="D358" s="7" t="s">
        <v>2339</v>
      </c>
      <c r="E358">
        <v>1</v>
      </c>
      <c r="F358" s="9">
        <v>1</v>
      </c>
      <c r="G358" s="7" t="s">
        <v>2340</v>
      </c>
      <c r="H358" s="7" t="s">
        <v>2353</v>
      </c>
      <c r="I358">
        <v>0</v>
      </c>
      <c r="J358">
        <v>0</v>
      </c>
    </row>
    <row r="359" spans="1:10" x14ac:dyDescent="0.25">
      <c r="A359" s="7" t="s">
        <v>923</v>
      </c>
      <c r="B359" s="7" t="s">
        <v>2060</v>
      </c>
      <c r="C359">
        <v>4</v>
      </c>
      <c r="D359" s="7" t="s">
        <v>2339</v>
      </c>
      <c r="E359">
        <v>1</v>
      </c>
      <c r="F359" s="9">
        <v>1</v>
      </c>
      <c r="G359" s="7" t="s">
        <v>2340</v>
      </c>
      <c r="H359" s="7" t="s">
        <v>2353</v>
      </c>
      <c r="I359">
        <v>0</v>
      </c>
      <c r="J359">
        <v>0</v>
      </c>
    </row>
    <row r="360" spans="1:10" x14ac:dyDescent="0.25">
      <c r="A360" s="7" t="s">
        <v>924</v>
      </c>
      <c r="B360" s="7" t="s">
        <v>2061</v>
      </c>
      <c r="C360">
        <v>4</v>
      </c>
      <c r="D360" s="7" t="s">
        <v>2339</v>
      </c>
      <c r="E360">
        <v>1</v>
      </c>
      <c r="F360" s="9">
        <v>1</v>
      </c>
      <c r="G360" s="7" t="s">
        <v>2340</v>
      </c>
      <c r="H360" s="7" t="s">
        <v>2353</v>
      </c>
      <c r="I360">
        <v>0</v>
      </c>
      <c r="J360">
        <v>0</v>
      </c>
    </row>
    <row r="361" spans="1:10" x14ac:dyDescent="0.25">
      <c r="A361" s="7" t="s">
        <v>925</v>
      </c>
      <c r="B361" s="7" t="s">
        <v>2062</v>
      </c>
      <c r="C361">
        <v>4</v>
      </c>
      <c r="D361" s="7" t="s">
        <v>2339</v>
      </c>
      <c r="E361">
        <v>1</v>
      </c>
      <c r="F361" s="9">
        <v>1</v>
      </c>
      <c r="G361" s="7" t="s">
        <v>2340</v>
      </c>
      <c r="H361" s="7" t="s">
        <v>2353</v>
      </c>
      <c r="I361">
        <v>0</v>
      </c>
      <c r="J361">
        <v>0</v>
      </c>
    </row>
    <row r="362" spans="1:10" x14ac:dyDescent="0.25">
      <c r="A362" s="7" t="s">
        <v>926</v>
      </c>
      <c r="B362" s="7" t="s">
        <v>2063</v>
      </c>
      <c r="C362">
        <v>4</v>
      </c>
      <c r="D362" s="7" t="s">
        <v>2339</v>
      </c>
      <c r="E362">
        <v>1</v>
      </c>
      <c r="F362" s="9">
        <v>1</v>
      </c>
      <c r="G362" s="7" t="s">
        <v>2340</v>
      </c>
      <c r="H362" s="7" t="s">
        <v>2353</v>
      </c>
      <c r="I362">
        <v>0</v>
      </c>
      <c r="J362">
        <v>0</v>
      </c>
    </row>
    <row r="363" spans="1:10" x14ac:dyDescent="0.25">
      <c r="A363" s="7" t="s">
        <v>927</v>
      </c>
      <c r="B363" s="7" t="s">
        <v>2064</v>
      </c>
      <c r="C363">
        <v>4</v>
      </c>
      <c r="D363" s="7" t="s">
        <v>2339</v>
      </c>
      <c r="E363">
        <v>1</v>
      </c>
      <c r="F363" s="9">
        <v>1</v>
      </c>
      <c r="G363" s="7" t="s">
        <v>2340</v>
      </c>
      <c r="H363" s="7" t="s">
        <v>2353</v>
      </c>
      <c r="I363">
        <v>0</v>
      </c>
      <c r="J363">
        <v>0</v>
      </c>
    </row>
    <row r="364" spans="1:10" x14ac:dyDescent="0.25">
      <c r="A364" s="7" t="s">
        <v>928</v>
      </c>
      <c r="B364" s="7" t="s">
        <v>2065</v>
      </c>
      <c r="C364">
        <v>4</v>
      </c>
      <c r="D364" s="7" t="s">
        <v>2339</v>
      </c>
      <c r="E364">
        <v>1</v>
      </c>
      <c r="F364" s="9">
        <v>40</v>
      </c>
      <c r="G364" s="7" t="s">
        <v>2340</v>
      </c>
      <c r="H364" s="7" t="s">
        <v>2353</v>
      </c>
      <c r="I364">
        <v>0</v>
      </c>
      <c r="J364">
        <v>0</v>
      </c>
    </row>
    <row r="365" spans="1:10" x14ac:dyDescent="0.25">
      <c r="A365" s="7" t="s">
        <v>929</v>
      </c>
      <c r="B365" s="7" t="s">
        <v>2066</v>
      </c>
      <c r="C365">
        <v>4</v>
      </c>
      <c r="D365" s="7" t="s">
        <v>2339</v>
      </c>
      <c r="E365">
        <v>1</v>
      </c>
      <c r="F365" s="9">
        <v>110</v>
      </c>
      <c r="G365" s="7" t="s">
        <v>2340</v>
      </c>
      <c r="H365" s="7" t="s">
        <v>2353</v>
      </c>
      <c r="I365">
        <v>0</v>
      </c>
      <c r="J365">
        <v>0</v>
      </c>
    </row>
    <row r="366" spans="1:10" x14ac:dyDescent="0.25">
      <c r="A366" s="7" t="s">
        <v>930</v>
      </c>
      <c r="B366" s="7" t="s">
        <v>2067</v>
      </c>
      <c r="C366">
        <v>4</v>
      </c>
      <c r="D366" s="7" t="s">
        <v>2339</v>
      </c>
      <c r="E366">
        <v>1</v>
      </c>
      <c r="F366" s="9">
        <v>80</v>
      </c>
      <c r="G366" s="7" t="s">
        <v>2340</v>
      </c>
      <c r="H366" s="7" t="s">
        <v>2353</v>
      </c>
      <c r="I366">
        <v>0</v>
      </c>
      <c r="J366">
        <v>0</v>
      </c>
    </row>
    <row r="367" spans="1:10" x14ac:dyDescent="0.25">
      <c r="A367" s="7" t="s">
        <v>931</v>
      </c>
      <c r="B367" s="7" t="s">
        <v>2068</v>
      </c>
      <c r="C367">
        <v>4</v>
      </c>
      <c r="D367" s="7" t="s">
        <v>2339</v>
      </c>
      <c r="E367">
        <v>1</v>
      </c>
      <c r="F367" s="9">
        <v>86</v>
      </c>
      <c r="G367" s="7" t="s">
        <v>2340</v>
      </c>
      <c r="H367" s="7" t="s">
        <v>2353</v>
      </c>
      <c r="I367">
        <v>0</v>
      </c>
      <c r="J367">
        <v>0</v>
      </c>
    </row>
    <row r="368" spans="1:10" x14ac:dyDescent="0.25">
      <c r="A368" s="7" t="s">
        <v>932</v>
      </c>
      <c r="B368" s="7" t="s">
        <v>2069</v>
      </c>
      <c r="C368">
        <v>4</v>
      </c>
      <c r="D368" s="7" t="s">
        <v>2339</v>
      </c>
      <c r="E368">
        <v>1</v>
      </c>
      <c r="F368" s="9">
        <v>2</v>
      </c>
      <c r="G368" s="7" t="s">
        <v>2340</v>
      </c>
      <c r="H368" s="7" t="s">
        <v>2353</v>
      </c>
      <c r="I368">
        <v>0</v>
      </c>
      <c r="J368">
        <v>0</v>
      </c>
    </row>
    <row r="369" spans="1:10" x14ac:dyDescent="0.25">
      <c r="A369" s="7" t="s">
        <v>933</v>
      </c>
      <c r="B369" s="7" t="s">
        <v>2070</v>
      </c>
      <c r="C369">
        <v>4</v>
      </c>
      <c r="D369" s="7" t="s">
        <v>2339</v>
      </c>
      <c r="E369">
        <v>1</v>
      </c>
      <c r="F369" s="9">
        <v>32</v>
      </c>
      <c r="G369" s="7" t="s">
        <v>2340</v>
      </c>
      <c r="H369" s="7" t="s">
        <v>2353</v>
      </c>
      <c r="I369">
        <v>0</v>
      </c>
      <c r="J369">
        <v>0</v>
      </c>
    </row>
    <row r="370" spans="1:10" x14ac:dyDescent="0.25">
      <c r="A370" s="7" t="s">
        <v>934</v>
      </c>
      <c r="B370" s="7" t="s">
        <v>2071</v>
      </c>
      <c r="C370">
        <v>4</v>
      </c>
      <c r="D370" s="7" t="s">
        <v>2339</v>
      </c>
      <c r="E370">
        <v>1</v>
      </c>
      <c r="F370" s="9">
        <v>8</v>
      </c>
      <c r="G370" s="7" t="s">
        <v>2340</v>
      </c>
      <c r="H370" s="7" t="s">
        <v>2353</v>
      </c>
      <c r="I370">
        <v>0</v>
      </c>
      <c r="J370">
        <v>0</v>
      </c>
    </row>
    <row r="371" spans="1:10" x14ac:dyDescent="0.25">
      <c r="A371" s="7" t="s">
        <v>935</v>
      </c>
      <c r="B371" s="7" t="s">
        <v>2072</v>
      </c>
      <c r="C371">
        <v>4</v>
      </c>
      <c r="D371" s="7" t="s">
        <v>2339</v>
      </c>
      <c r="E371">
        <v>1</v>
      </c>
      <c r="F371" s="9">
        <v>40</v>
      </c>
      <c r="G371" s="7" t="s">
        <v>2340</v>
      </c>
      <c r="H371" s="7" t="s">
        <v>2353</v>
      </c>
      <c r="I371">
        <v>0</v>
      </c>
      <c r="J371">
        <v>0</v>
      </c>
    </row>
    <row r="372" spans="1:10" x14ac:dyDescent="0.25">
      <c r="A372" s="7" t="s">
        <v>936</v>
      </c>
      <c r="B372" s="7" t="s">
        <v>2073</v>
      </c>
      <c r="C372">
        <v>4</v>
      </c>
      <c r="D372" s="7" t="s">
        <v>2339</v>
      </c>
      <c r="E372">
        <v>1</v>
      </c>
      <c r="F372" s="9">
        <v>10</v>
      </c>
      <c r="G372" s="7" t="s">
        <v>2340</v>
      </c>
      <c r="H372" s="7" t="s">
        <v>2353</v>
      </c>
      <c r="I372">
        <v>0</v>
      </c>
      <c r="J372">
        <v>0</v>
      </c>
    </row>
    <row r="373" spans="1:10" x14ac:dyDescent="0.25">
      <c r="A373" s="7" t="s">
        <v>937</v>
      </c>
      <c r="B373" s="7" t="s">
        <v>2074</v>
      </c>
      <c r="C373">
        <v>4</v>
      </c>
      <c r="D373" s="7" t="s">
        <v>2339</v>
      </c>
      <c r="E373">
        <v>1</v>
      </c>
      <c r="F373" s="9">
        <v>10</v>
      </c>
      <c r="G373" s="7" t="s">
        <v>2340</v>
      </c>
      <c r="H373" s="7" t="s">
        <v>2353</v>
      </c>
      <c r="I373">
        <v>0</v>
      </c>
      <c r="J373">
        <v>0</v>
      </c>
    </row>
    <row r="374" spans="1:10" x14ac:dyDescent="0.25">
      <c r="A374" s="7" t="s">
        <v>938</v>
      </c>
      <c r="B374" s="7" t="s">
        <v>2075</v>
      </c>
      <c r="C374">
        <v>4</v>
      </c>
      <c r="D374" s="7" t="s">
        <v>2339</v>
      </c>
      <c r="E374">
        <v>1</v>
      </c>
      <c r="F374" s="9">
        <v>100</v>
      </c>
      <c r="G374" s="7" t="s">
        <v>2340</v>
      </c>
      <c r="H374" s="7" t="s">
        <v>2353</v>
      </c>
      <c r="I374">
        <v>0</v>
      </c>
      <c r="J374">
        <v>0</v>
      </c>
    </row>
    <row r="375" spans="1:10" x14ac:dyDescent="0.25">
      <c r="A375" s="7" t="s">
        <v>939</v>
      </c>
      <c r="B375" s="7" t="s">
        <v>2076</v>
      </c>
      <c r="C375">
        <v>4</v>
      </c>
      <c r="D375" s="7" t="s">
        <v>2339</v>
      </c>
      <c r="E375">
        <v>1</v>
      </c>
      <c r="F375" s="9">
        <v>100</v>
      </c>
      <c r="G375" s="7" t="s">
        <v>2340</v>
      </c>
      <c r="H375" s="7" t="s">
        <v>2353</v>
      </c>
      <c r="I375">
        <v>0</v>
      </c>
      <c r="J375">
        <v>0</v>
      </c>
    </row>
    <row r="376" spans="1:10" x14ac:dyDescent="0.25">
      <c r="A376" s="7" t="s">
        <v>940</v>
      </c>
      <c r="B376" s="7" t="s">
        <v>2077</v>
      </c>
      <c r="C376">
        <v>4</v>
      </c>
      <c r="D376" s="7" t="s">
        <v>2339</v>
      </c>
      <c r="E376">
        <v>1</v>
      </c>
      <c r="F376" s="9">
        <v>100</v>
      </c>
      <c r="G376" s="7" t="s">
        <v>2340</v>
      </c>
      <c r="H376" s="7" t="s">
        <v>2353</v>
      </c>
      <c r="I376">
        <v>0</v>
      </c>
      <c r="J376">
        <v>0</v>
      </c>
    </row>
    <row r="377" spans="1:10" x14ac:dyDescent="0.25">
      <c r="A377" s="7" t="s">
        <v>941</v>
      </c>
      <c r="B377" s="7" t="s">
        <v>2078</v>
      </c>
      <c r="C377">
        <v>4</v>
      </c>
      <c r="D377" s="7" t="s">
        <v>2339</v>
      </c>
      <c r="E377">
        <v>1</v>
      </c>
      <c r="F377" s="9">
        <v>1</v>
      </c>
      <c r="G377" s="7" t="s">
        <v>2340</v>
      </c>
      <c r="H377" s="7" t="s">
        <v>2353</v>
      </c>
      <c r="I377">
        <v>0</v>
      </c>
      <c r="J377">
        <v>0</v>
      </c>
    </row>
    <row r="378" spans="1:10" x14ac:dyDescent="0.25">
      <c r="A378" s="7" t="s">
        <v>942</v>
      </c>
      <c r="B378" s="7" t="s">
        <v>2079</v>
      </c>
      <c r="C378">
        <v>4</v>
      </c>
      <c r="D378" s="7" t="s">
        <v>2339</v>
      </c>
      <c r="E378">
        <v>1</v>
      </c>
      <c r="F378" s="9">
        <v>42</v>
      </c>
      <c r="G378" s="7" t="s">
        <v>2340</v>
      </c>
      <c r="H378" s="7" t="s">
        <v>2353</v>
      </c>
      <c r="I378">
        <v>0</v>
      </c>
      <c r="J378">
        <v>0</v>
      </c>
    </row>
    <row r="379" spans="1:10" x14ac:dyDescent="0.25">
      <c r="A379" s="7" t="s">
        <v>943</v>
      </c>
      <c r="B379" s="7" t="s">
        <v>2080</v>
      </c>
      <c r="C379">
        <v>4</v>
      </c>
      <c r="D379" s="7" t="s">
        <v>2339</v>
      </c>
      <c r="E379">
        <v>1</v>
      </c>
      <c r="F379" s="9">
        <v>7</v>
      </c>
      <c r="G379" s="7" t="s">
        <v>2340</v>
      </c>
      <c r="H379" s="7" t="s">
        <v>2353</v>
      </c>
      <c r="I379">
        <v>0</v>
      </c>
      <c r="J379">
        <v>0</v>
      </c>
    </row>
    <row r="380" spans="1:10" x14ac:dyDescent="0.25">
      <c r="A380" s="7" t="s">
        <v>944</v>
      </c>
      <c r="B380" s="7" t="s">
        <v>2081</v>
      </c>
      <c r="C380">
        <v>4</v>
      </c>
      <c r="D380" s="7" t="s">
        <v>2339</v>
      </c>
      <c r="E380">
        <v>1</v>
      </c>
      <c r="F380" s="9">
        <v>30</v>
      </c>
      <c r="G380" s="7" t="s">
        <v>2340</v>
      </c>
      <c r="H380" s="7" t="s">
        <v>2353</v>
      </c>
      <c r="I380">
        <v>0</v>
      </c>
      <c r="J380">
        <v>0</v>
      </c>
    </row>
    <row r="381" spans="1:10" x14ac:dyDescent="0.25">
      <c r="A381" s="7" t="s">
        <v>945</v>
      </c>
      <c r="B381" s="7" t="s">
        <v>2082</v>
      </c>
      <c r="C381">
        <v>4</v>
      </c>
      <c r="D381" s="7" t="s">
        <v>2339</v>
      </c>
      <c r="E381">
        <v>1</v>
      </c>
      <c r="F381" s="9">
        <v>70</v>
      </c>
      <c r="G381" s="7" t="s">
        <v>2340</v>
      </c>
      <c r="H381" s="7" t="s">
        <v>2353</v>
      </c>
      <c r="I381">
        <v>0</v>
      </c>
      <c r="J381">
        <v>0</v>
      </c>
    </row>
    <row r="382" spans="1:10" x14ac:dyDescent="0.25">
      <c r="A382" s="7" t="s">
        <v>946</v>
      </c>
      <c r="B382" s="7" t="s">
        <v>2083</v>
      </c>
      <c r="C382">
        <v>4</v>
      </c>
      <c r="D382" s="7" t="s">
        <v>2339</v>
      </c>
      <c r="E382">
        <v>1</v>
      </c>
      <c r="F382" s="9">
        <v>126</v>
      </c>
      <c r="G382" s="7" t="s">
        <v>2340</v>
      </c>
      <c r="H382" s="7" t="s">
        <v>2353</v>
      </c>
      <c r="I382">
        <v>0</v>
      </c>
      <c r="J382">
        <v>0</v>
      </c>
    </row>
    <row r="383" spans="1:10" x14ac:dyDescent="0.25">
      <c r="A383" s="7" t="s">
        <v>947</v>
      </c>
      <c r="B383" s="7" t="s">
        <v>2084</v>
      </c>
      <c r="C383">
        <v>4</v>
      </c>
      <c r="D383" s="7" t="s">
        <v>2339</v>
      </c>
      <c r="E383">
        <v>1</v>
      </c>
      <c r="F383" s="9">
        <v>146</v>
      </c>
      <c r="G383" s="7" t="s">
        <v>2340</v>
      </c>
      <c r="H383" s="7" t="s">
        <v>2353</v>
      </c>
      <c r="I383">
        <v>0</v>
      </c>
      <c r="J383">
        <v>0</v>
      </c>
    </row>
    <row r="384" spans="1:10" x14ac:dyDescent="0.25">
      <c r="A384" s="7" t="s">
        <v>948</v>
      </c>
      <c r="B384" s="7" t="s">
        <v>2085</v>
      </c>
      <c r="C384">
        <v>4</v>
      </c>
      <c r="D384" s="7" t="s">
        <v>2339</v>
      </c>
      <c r="E384">
        <v>1</v>
      </c>
      <c r="F384" s="9">
        <v>1000</v>
      </c>
      <c r="G384" s="7" t="s">
        <v>2340</v>
      </c>
      <c r="H384" s="7" t="s">
        <v>2353</v>
      </c>
      <c r="I384">
        <v>0</v>
      </c>
      <c r="J384">
        <v>0</v>
      </c>
    </row>
    <row r="385" spans="1:10" x14ac:dyDescent="0.25">
      <c r="A385" s="7" t="s">
        <v>949</v>
      </c>
      <c r="B385" s="7" t="s">
        <v>2086</v>
      </c>
      <c r="C385">
        <v>4</v>
      </c>
      <c r="D385" s="7" t="s">
        <v>2339</v>
      </c>
      <c r="E385">
        <v>1</v>
      </c>
      <c r="F385" s="9">
        <v>150</v>
      </c>
      <c r="G385" s="7" t="s">
        <v>2340</v>
      </c>
      <c r="H385" s="7" t="s">
        <v>2353</v>
      </c>
      <c r="I385">
        <v>0</v>
      </c>
      <c r="J385">
        <v>0</v>
      </c>
    </row>
    <row r="386" spans="1:10" x14ac:dyDescent="0.25">
      <c r="A386" s="7" t="s">
        <v>950</v>
      </c>
      <c r="B386" s="7" t="s">
        <v>2087</v>
      </c>
      <c r="C386">
        <v>4</v>
      </c>
      <c r="D386" s="7" t="s">
        <v>2339</v>
      </c>
      <c r="E386">
        <v>1</v>
      </c>
      <c r="F386" s="9">
        <v>50</v>
      </c>
      <c r="G386" s="7" t="s">
        <v>2340</v>
      </c>
      <c r="H386" s="7" t="s">
        <v>2353</v>
      </c>
      <c r="I386">
        <v>0</v>
      </c>
      <c r="J386">
        <v>0</v>
      </c>
    </row>
    <row r="387" spans="1:10" x14ac:dyDescent="0.25">
      <c r="A387" s="7" t="s">
        <v>951</v>
      </c>
      <c r="B387" s="7" t="s">
        <v>2088</v>
      </c>
      <c r="C387">
        <v>4</v>
      </c>
      <c r="D387" s="7" t="s">
        <v>2339</v>
      </c>
      <c r="E387">
        <v>1</v>
      </c>
      <c r="F387" s="9">
        <v>70</v>
      </c>
      <c r="G387" s="7" t="s">
        <v>2340</v>
      </c>
      <c r="H387" s="7" t="s">
        <v>2353</v>
      </c>
      <c r="I387">
        <v>0</v>
      </c>
      <c r="J387">
        <v>0</v>
      </c>
    </row>
    <row r="388" spans="1:10" x14ac:dyDescent="0.25">
      <c r="A388" s="7" t="s">
        <v>952</v>
      </c>
      <c r="B388" s="7" t="s">
        <v>2089</v>
      </c>
      <c r="C388">
        <v>4</v>
      </c>
      <c r="D388" s="7" t="s">
        <v>2339</v>
      </c>
      <c r="E388">
        <v>1</v>
      </c>
      <c r="F388" s="9">
        <v>70</v>
      </c>
      <c r="G388" s="7" t="s">
        <v>2340</v>
      </c>
      <c r="H388" s="7" t="s">
        <v>2353</v>
      </c>
      <c r="I388">
        <v>0</v>
      </c>
      <c r="J388">
        <v>0</v>
      </c>
    </row>
    <row r="389" spans="1:10" x14ac:dyDescent="0.25">
      <c r="A389" s="7" t="s">
        <v>953</v>
      </c>
      <c r="B389" s="7" t="s">
        <v>2090</v>
      </c>
      <c r="C389">
        <v>4</v>
      </c>
      <c r="D389" s="7" t="s">
        <v>2339</v>
      </c>
      <c r="E389">
        <v>1</v>
      </c>
      <c r="F389" s="9">
        <v>70</v>
      </c>
      <c r="G389" s="7" t="s">
        <v>2340</v>
      </c>
      <c r="H389" s="7" t="s">
        <v>2353</v>
      </c>
      <c r="I389">
        <v>0</v>
      </c>
      <c r="J389">
        <v>0</v>
      </c>
    </row>
    <row r="390" spans="1:10" x14ac:dyDescent="0.25">
      <c r="A390" s="7" t="s">
        <v>954</v>
      </c>
      <c r="B390" s="7" t="s">
        <v>2091</v>
      </c>
      <c r="C390">
        <v>4</v>
      </c>
      <c r="D390" s="7" t="s">
        <v>2339</v>
      </c>
      <c r="E390">
        <v>1</v>
      </c>
      <c r="F390" s="9">
        <v>8</v>
      </c>
      <c r="G390" s="7" t="s">
        <v>2340</v>
      </c>
      <c r="H390" s="7" t="s">
        <v>2353</v>
      </c>
      <c r="I390">
        <v>0</v>
      </c>
      <c r="J390">
        <v>0</v>
      </c>
    </row>
    <row r="391" spans="1:10" x14ac:dyDescent="0.25">
      <c r="A391" s="7" t="s">
        <v>955</v>
      </c>
      <c r="B391" s="7" t="s">
        <v>2092</v>
      </c>
      <c r="C391">
        <v>4</v>
      </c>
      <c r="D391" s="7" t="s">
        <v>2339</v>
      </c>
      <c r="E391">
        <v>1</v>
      </c>
      <c r="F391" s="9">
        <v>6</v>
      </c>
      <c r="G391" s="7" t="s">
        <v>2340</v>
      </c>
      <c r="H391" s="7" t="s">
        <v>2353</v>
      </c>
      <c r="I391">
        <v>0</v>
      </c>
      <c r="J391">
        <v>0</v>
      </c>
    </row>
    <row r="392" spans="1:10" x14ac:dyDescent="0.25">
      <c r="A392" s="7" t="s">
        <v>956</v>
      </c>
      <c r="B392" s="7" t="s">
        <v>2093</v>
      </c>
      <c r="C392">
        <v>4</v>
      </c>
      <c r="D392" s="7" t="s">
        <v>2339</v>
      </c>
      <c r="E392">
        <v>1</v>
      </c>
      <c r="F392" s="9">
        <v>8</v>
      </c>
      <c r="G392" s="7" t="s">
        <v>2340</v>
      </c>
      <c r="H392" s="7" t="s">
        <v>2353</v>
      </c>
      <c r="I392">
        <v>0</v>
      </c>
      <c r="J392">
        <v>0</v>
      </c>
    </row>
    <row r="393" spans="1:10" x14ac:dyDescent="0.25">
      <c r="A393" s="7" t="s">
        <v>957</v>
      </c>
      <c r="B393" s="7" t="s">
        <v>2094</v>
      </c>
      <c r="C393">
        <v>4</v>
      </c>
      <c r="D393" s="7" t="s">
        <v>2339</v>
      </c>
      <c r="E393">
        <v>1</v>
      </c>
      <c r="F393" s="9">
        <v>14</v>
      </c>
      <c r="G393" s="7" t="s">
        <v>2340</v>
      </c>
      <c r="H393" s="7" t="s">
        <v>2353</v>
      </c>
      <c r="I393">
        <v>0</v>
      </c>
      <c r="J393">
        <v>0</v>
      </c>
    </row>
    <row r="394" spans="1:10" x14ac:dyDescent="0.25">
      <c r="A394" s="7" t="s">
        <v>958</v>
      </c>
      <c r="B394" s="7" t="s">
        <v>2095</v>
      </c>
      <c r="C394">
        <v>4</v>
      </c>
      <c r="D394" s="7" t="s">
        <v>2339</v>
      </c>
      <c r="E394">
        <v>1</v>
      </c>
      <c r="F394" s="9">
        <v>18</v>
      </c>
      <c r="G394" s="7" t="s">
        <v>2340</v>
      </c>
      <c r="H394" s="7" t="s">
        <v>2353</v>
      </c>
      <c r="I394">
        <v>0</v>
      </c>
      <c r="J394">
        <v>0</v>
      </c>
    </row>
    <row r="395" spans="1:10" x14ac:dyDescent="0.25">
      <c r="A395" s="7" t="s">
        <v>959</v>
      </c>
      <c r="B395" s="7" t="s">
        <v>2096</v>
      </c>
      <c r="C395">
        <v>4</v>
      </c>
      <c r="D395" s="7" t="s">
        <v>2339</v>
      </c>
      <c r="E395">
        <v>1</v>
      </c>
      <c r="F395" s="9">
        <v>340</v>
      </c>
      <c r="G395" s="7" t="s">
        <v>2340</v>
      </c>
      <c r="H395" s="7" t="s">
        <v>2353</v>
      </c>
      <c r="I395">
        <v>0</v>
      </c>
      <c r="J395">
        <v>0</v>
      </c>
    </row>
    <row r="396" spans="1:10" x14ac:dyDescent="0.25">
      <c r="A396" s="7" t="s">
        <v>960</v>
      </c>
      <c r="B396" s="7" t="s">
        <v>2097</v>
      </c>
      <c r="C396">
        <v>4</v>
      </c>
      <c r="D396" s="7" t="s">
        <v>2339</v>
      </c>
      <c r="E396">
        <v>1</v>
      </c>
      <c r="F396" s="9">
        <v>12</v>
      </c>
      <c r="G396" s="7" t="s">
        <v>2340</v>
      </c>
      <c r="H396" s="7" t="s">
        <v>2353</v>
      </c>
      <c r="I396">
        <v>0</v>
      </c>
      <c r="J396">
        <v>0</v>
      </c>
    </row>
    <row r="397" spans="1:10" x14ac:dyDescent="0.25">
      <c r="A397" s="7" t="s">
        <v>961</v>
      </c>
      <c r="B397" s="7" t="s">
        <v>2098</v>
      </c>
      <c r="C397">
        <v>4</v>
      </c>
      <c r="D397" s="7" t="s">
        <v>2339</v>
      </c>
      <c r="E397">
        <v>1</v>
      </c>
      <c r="F397" s="9">
        <v>58</v>
      </c>
      <c r="G397" s="7" t="s">
        <v>2340</v>
      </c>
      <c r="H397" s="7" t="s">
        <v>2353</v>
      </c>
      <c r="I397">
        <v>0</v>
      </c>
      <c r="J397">
        <v>0</v>
      </c>
    </row>
    <row r="398" spans="1:10" x14ac:dyDescent="0.25">
      <c r="A398" s="7" t="s">
        <v>962</v>
      </c>
      <c r="B398" s="7" t="s">
        <v>2099</v>
      </c>
      <c r="C398">
        <v>4</v>
      </c>
      <c r="D398" s="7" t="s">
        <v>2339</v>
      </c>
      <c r="E398">
        <v>1</v>
      </c>
      <c r="F398" s="9">
        <v>55</v>
      </c>
      <c r="G398" s="7" t="s">
        <v>2340</v>
      </c>
      <c r="H398" s="7" t="s">
        <v>2353</v>
      </c>
      <c r="I398">
        <v>0</v>
      </c>
      <c r="J398">
        <v>0</v>
      </c>
    </row>
    <row r="399" spans="1:10" x14ac:dyDescent="0.25">
      <c r="A399" s="7" t="s">
        <v>963</v>
      </c>
      <c r="B399" s="7" t="s">
        <v>2100</v>
      </c>
      <c r="C399">
        <v>4</v>
      </c>
      <c r="D399" s="7" t="s">
        <v>2339</v>
      </c>
      <c r="E399">
        <v>1</v>
      </c>
      <c r="F399" s="9">
        <v>72</v>
      </c>
      <c r="G399" s="7" t="s">
        <v>2340</v>
      </c>
      <c r="H399" s="7" t="s">
        <v>2353</v>
      </c>
      <c r="I399">
        <v>0</v>
      </c>
      <c r="J399">
        <v>0</v>
      </c>
    </row>
    <row r="400" spans="1:10" x14ac:dyDescent="0.25">
      <c r="A400" s="7" t="s">
        <v>964</v>
      </c>
      <c r="B400" s="7" t="s">
        <v>2101</v>
      </c>
      <c r="C400">
        <v>4</v>
      </c>
      <c r="D400" s="7" t="s">
        <v>2339</v>
      </c>
      <c r="E400">
        <v>1</v>
      </c>
      <c r="F400" s="9">
        <v>19</v>
      </c>
      <c r="G400" s="7" t="s">
        <v>2340</v>
      </c>
      <c r="H400" s="7" t="s">
        <v>2353</v>
      </c>
      <c r="I400">
        <v>0</v>
      </c>
      <c r="J400">
        <v>0</v>
      </c>
    </row>
    <row r="401" spans="1:10" x14ac:dyDescent="0.25">
      <c r="A401" s="7" t="s">
        <v>965</v>
      </c>
      <c r="B401" s="7" t="s">
        <v>2102</v>
      </c>
      <c r="C401">
        <v>4</v>
      </c>
      <c r="D401" s="7" t="s">
        <v>2339</v>
      </c>
      <c r="E401">
        <v>1</v>
      </c>
      <c r="F401" s="9">
        <v>19</v>
      </c>
      <c r="G401" s="7" t="s">
        <v>2340</v>
      </c>
      <c r="H401" s="7" t="s">
        <v>2353</v>
      </c>
      <c r="I401">
        <v>0</v>
      </c>
      <c r="J401">
        <v>0</v>
      </c>
    </row>
    <row r="402" spans="1:10" x14ac:dyDescent="0.25">
      <c r="A402" s="7" t="s">
        <v>966</v>
      </c>
      <c r="B402" s="7" t="s">
        <v>2103</v>
      </c>
      <c r="C402">
        <v>4</v>
      </c>
      <c r="D402" s="7" t="s">
        <v>2339</v>
      </c>
      <c r="E402">
        <v>1</v>
      </c>
      <c r="F402" s="9">
        <v>1</v>
      </c>
      <c r="G402" s="7" t="s">
        <v>2340</v>
      </c>
      <c r="H402" s="7" t="s">
        <v>2353</v>
      </c>
      <c r="I402">
        <v>0</v>
      </c>
      <c r="J402">
        <v>0</v>
      </c>
    </row>
    <row r="403" spans="1:10" x14ac:dyDescent="0.25">
      <c r="A403" s="7" t="s">
        <v>967</v>
      </c>
      <c r="B403" s="7" t="s">
        <v>2104</v>
      </c>
      <c r="C403">
        <v>4</v>
      </c>
      <c r="D403" s="7" t="s">
        <v>2339</v>
      </c>
      <c r="E403">
        <v>1</v>
      </c>
      <c r="F403" s="9">
        <v>1</v>
      </c>
      <c r="G403" s="7" t="s">
        <v>2340</v>
      </c>
      <c r="H403" s="7" t="s">
        <v>2353</v>
      </c>
      <c r="I403">
        <v>0</v>
      </c>
      <c r="J403">
        <v>0</v>
      </c>
    </row>
    <row r="404" spans="1:10" x14ac:dyDescent="0.25">
      <c r="A404" s="7" t="s">
        <v>968</v>
      </c>
      <c r="B404" s="7" t="s">
        <v>2105</v>
      </c>
      <c r="C404">
        <v>4</v>
      </c>
      <c r="D404" s="7" t="s">
        <v>2339</v>
      </c>
      <c r="E404">
        <v>1</v>
      </c>
      <c r="F404" s="9">
        <v>1</v>
      </c>
      <c r="G404" s="7" t="s">
        <v>2340</v>
      </c>
      <c r="H404" s="7" t="s">
        <v>2353</v>
      </c>
      <c r="I404">
        <v>0</v>
      </c>
      <c r="J404">
        <v>0</v>
      </c>
    </row>
    <row r="405" spans="1:10" x14ac:dyDescent="0.25">
      <c r="A405" s="7" t="s">
        <v>969</v>
      </c>
      <c r="B405" s="7" t="s">
        <v>2106</v>
      </c>
      <c r="C405">
        <v>4</v>
      </c>
      <c r="D405" s="7" t="s">
        <v>2339</v>
      </c>
      <c r="E405">
        <v>1</v>
      </c>
      <c r="F405" s="9">
        <v>1</v>
      </c>
      <c r="G405" s="7" t="s">
        <v>2340</v>
      </c>
      <c r="H405" s="7" t="s">
        <v>2353</v>
      </c>
      <c r="I405">
        <v>0</v>
      </c>
      <c r="J405">
        <v>0</v>
      </c>
    </row>
    <row r="406" spans="1:10" x14ac:dyDescent="0.25">
      <c r="A406" s="7" t="s">
        <v>970</v>
      </c>
      <c r="B406" s="7" t="s">
        <v>2107</v>
      </c>
      <c r="C406">
        <v>4</v>
      </c>
      <c r="D406" s="7" t="s">
        <v>2339</v>
      </c>
      <c r="E406">
        <v>1</v>
      </c>
      <c r="F406" s="9">
        <v>1</v>
      </c>
      <c r="G406" s="7" t="s">
        <v>2340</v>
      </c>
      <c r="H406" s="7" t="s">
        <v>2353</v>
      </c>
      <c r="I406">
        <v>0</v>
      </c>
      <c r="J406">
        <v>0</v>
      </c>
    </row>
    <row r="407" spans="1:10" x14ac:dyDescent="0.25">
      <c r="A407" s="7" t="s">
        <v>971</v>
      </c>
      <c r="B407" s="7" t="s">
        <v>2108</v>
      </c>
      <c r="C407">
        <v>4</v>
      </c>
      <c r="D407" s="7" t="s">
        <v>2339</v>
      </c>
      <c r="E407">
        <v>1</v>
      </c>
      <c r="F407" s="9">
        <v>2</v>
      </c>
      <c r="G407" s="7" t="s">
        <v>2340</v>
      </c>
      <c r="H407" s="7" t="s">
        <v>2353</v>
      </c>
      <c r="I407">
        <v>0</v>
      </c>
      <c r="J407">
        <v>0</v>
      </c>
    </row>
    <row r="408" spans="1:10" x14ac:dyDescent="0.25">
      <c r="A408" s="7" t="s">
        <v>972</v>
      </c>
      <c r="B408" s="7" t="s">
        <v>2109</v>
      </c>
      <c r="C408">
        <v>4</v>
      </c>
      <c r="D408" s="7" t="s">
        <v>2339</v>
      </c>
      <c r="E408">
        <v>1</v>
      </c>
      <c r="F408" s="9">
        <v>1</v>
      </c>
      <c r="G408" s="7" t="s">
        <v>2340</v>
      </c>
      <c r="H408" s="7" t="s">
        <v>2353</v>
      </c>
      <c r="I408">
        <v>0</v>
      </c>
      <c r="J408">
        <v>0</v>
      </c>
    </row>
    <row r="409" spans="1:10" x14ac:dyDescent="0.25">
      <c r="A409" s="7" t="s">
        <v>973</v>
      </c>
      <c r="B409" s="7" t="s">
        <v>2110</v>
      </c>
      <c r="C409">
        <v>4</v>
      </c>
      <c r="D409" s="7" t="s">
        <v>2339</v>
      </c>
      <c r="E409">
        <v>1</v>
      </c>
      <c r="F409" s="9">
        <v>1</v>
      </c>
      <c r="G409" s="7" t="s">
        <v>2340</v>
      </c>
      <c r="H409" s="7" t="s">
        <v>2353</v>
      </c>
      <c r="I409">
        <v>0</v>
      </c>
      <c r="J409">
        <v>0</v>
      </c>
    </row>
    <row r="410" spans="1:10" x14ac:dyDescent="0.25">
      <c r="A410" s="7" t="s">
        <v>974</v>
      </c>
      <c r="B410" s="7" t="s">
        <v>2111</v>
      </c>
      <c r="C410">
        <v>4</v>
      </c>
      <c r="D410" s="7" t="s">
        <v>2339</v>
      </c>
      <c r="E410">
        <v>1</v>
      </c>
      <c r="F410" s="9">
        <v>1</v>
      </c>
      <c r="G410" s="7" t="s">
        <v>2340</v>
      </c>
      <c r="H410" s="7" t="s">
        <v>2353</v>
      </c>
      <c r="I410">
        <v>0</v>
      </c>
      <c r="J410">
        <v>0</v>
      </c>
    </row>
    <row r="411" spans="1:10" x14ac:dyDescent="0.25">
      <c r="A411" s="7" t="s">
        <v>975</v>
      </c>
      <c r="B411" s="7" t="s">
        <v>2112</v>
      </c>
      <c r="C411">
        <v>4</v>
      </c>
      <c r="D411" s="7" t="s">
        <v>2339</v>
      </c>
      <c r="E411">
        <v>1</v>
      </c>
      <c r="F411" s="9">
        <v>1</v>
      </c>
      <c r="G411" s="7" t="s">
        <v>2340</v>
      </c>
      <c r="H411" s="7" t="s">
        <v>2353</v>
      </c>
      <c r="I411">
        <v>0</v>
      </c>
      <c r="J411">
        <v>0</v>
      </c>
    </row>
    <row r="412" spans="1:10" x14ac:dyDescent="0.25">
      <c r="A412" s="7" t="s">
        <v>976</v>
      </c>
      <c r="B412" s="7" t="s">
        <v>2113</v>
      </c>
      <c r="C412">
        <v>4</v>
      </c>
      <c r="D412" s="7" t="s">
        <v>2339</v>
      </c>
      <c r="E412">
        <v>1</v>
      </c>
      <c r="F412" s="9">
        <v>2</v>
      </c>
      <c r="G412" s="7" t="s">
        <v>2340</v>
      </c>
      <c r="H412" s="7" t="s">
        <v>2353</v>
      </c>
      <c r="I412">
        <v>0</v>
      </c>
      <c r="J412">
        <v>0</v>
      </c>
    </row>
    <row r="413" spans="1:10" x14ac:dyDescent="0.25">
      <c r="A413" s="7" t="s">
        <v>977</v>
      </c>
      <c r="B413" s="7" t="s">
        <v>2114</v>
      </c>
      <c r="C413">
        <v>4</v>
      </c>
      <c r="D413" s="7" t="s">
        <v>2339</v>
      </c>
      <c r="E413">
        <v>1</v>
      </c>
      <c r="F413" s="9">
        <v>3</v>
      </c>
      <c r="G413" s="7" t="s">
        <v>2340</v>
      </c>
      <c r="H413" s="7" t="s">
        <v>2353</v>
      </c>
      <c r="I413">
        <v>0</v>
      </c>
      <c r="J413">
        <v>0</v>
      </c>
    </row>
    <row r="414" spans="1:10" x14ac:dyDescent="0.25">
      <c r="A414" s="7" t="s">
        <v>978</v>
      </c>
      <c r="B414" s="7" t="s">
        <v>2115</v>
      </c>
      <c r="C414">
        <v>4</v>
      </c>
      <c r="D414" s="7" t="s">
        <v>2339</v>
      </c>
      <c r="E414">
        <v>1</v>
      </c>
      <c r="F414" s="9">
        <v>2</v>
      </c>
      <c r="G414" s="7" t="s">
        <v>2340</v>
      </c>
      <c r="H414" s="7" t="s">
        <v>2353</v>
      </c>
      <c r="I414">
        <v>0</v>
      </c>
      <c r="J414">
        <v>0</v>
      </c>
    </row>
    <row r="415" spans="1:10" x14ac:dyDescent="0.25">
      <c r="A415" s="7" t="s">
        <v>979</v>
      </c>
      <c r="B415" s="7" t="s">
        <v>2116</v>
      </c>
      <c r="C415">
        <v>4</v>
      </c>
      <c r="D415" s="7" t="s">
        <v>2339</v>
      </c>
      <c r="E415">
        <v>1</v>
      </c>
      <c r="F415" s="9">
        <v>3</v>
      </c>
      <c r="G415" s="7" t="s">
        <v>2340</v>
      </c>
      <c r="H415" s="7" t="s">
        <v>2353</v>
      </c>
      <c r="I415">
        <v>0</v>
      </c>
      <c r="J415">
        <v>0</v>
      </c>
    </row>
    <row r="416" spans="1:10" x14ac:dyDescent="0.25">
      <c r="A416" s="7" t="s">
        <v>980</v>
      </c>
      <c r="B416" s="7" t="s">
        <v>2117</v>
      </c>
      <c r="C416">
        <v>4</v>
      </c>
      <c r="D416" s="7" t="s">
        <v>2339</v>
      </c>
      <c r="E416">
        <v>1</v>
      </c>
      <c r="F416" s="9">
        <v>1</v>
      </c>
      <c r="G416" s="7" t="s">
        <v>2340</v>
      </c>
      <c r="H416" s="7" t="s">
        <v>2353</v>
      </c>
      <c r="I416">
        <v>0</v>
      </c>
      <c r="J416">
        <v>0</v>
      </c>
    </row>
    <row r="417" spans="1:10" x14ac:dyDescent="0.25">
      <c r="A417" s="7" t="s">
        <v>981</v>
      </c>
      <c r="B417" s="7" t="s">
        <v>2118</v>
      </c>
      <c r="C417">
        <v>4</v>
      </c>
      <c r="D417" s="7" t="s">
        <v>2339</v>
      </c>
      <c r="E417">
        <v>1</v>
      </c>
      <c r="F417" s="9">
        <v>1</v>
      </c>
      <c r="G417" s="7" t="s">
        <v>2340</v>
      </c>
      <c r="H417" s="7" t="s">
        <v>2353</v>
      </c>
      <c r="I417">
        <v>0</v>
      </c>
      <c r="J417">
        <v>0</v>
      </c>
    </row>
    <row r="418" spans="1:10" x14ac:dyDescent="0.25">
      <c r="A418" s="7" t="s">
        <v>982</v>
      </c>
      <c r="B418" s="7" t="s">
        <v>2119</v>
      </c>
      <c r="C418">
        <v>4</v>
      </c>
      <c r="D418" s="7" t="s">
        <v>2339</v>
      </c>
      <c r="E418">
        <v>1</v>
      </c>
      <c r="F418" s="9">
        <v>1</v>
      </c>
      <c r="G418" s="7" t="s">
        <v>2340</v>
      </c>
      <c r="H418" s="7" t="s">
        <v>2353</v>
      </c>
      <c r="I418">
        <v>0</v>
      </c>
      <c r="J418">
        <v>0</v>
      </c>
    </row>
    <row r="419" spans="1:10" x14ac:dyDescent="0.25">
      <c r="A419" s="7" t="s">
        <v>983</v>
      </c>
      <c r="B419" s="7" t="s">
        <v>2120</v>
      </c>
      <c r="C419">
        <v>4</v>
      </c>
      <c r="D419" s="7" t="s">
        <v>2339</v>
      </c>
      <c r="E419">
        <v>1</v>
      </c>
      <c r="F419" s="9">
        <v>2</v>
      </c>
      <c r="G419" s="7" t="s">
        <v>2340</v>
      </c>
      <c r="H419" s="7" t="s">
        <v>2353</v>
      </c>
      <c r="I419">
        <v>0</v>
      </c>
      <c r="J419">
        <v>0</v>
      </c>
    </row>
    <row r="420" spans="1:10" x14ac:dyDescent="0.25">
      <c r="A420" s="7" t="s">
        <v>984</v>
      </c>
      <c r="B420" s="7" t="s">
        <v>2121</v>
      </c>
      <c r="C420">
        <v>4</v>
      </c>
      <c r="D420" s="7" t="s">
        <v>2339</v>
      </c>
      <c r="E420">
        <v>1</v>
      </c>
      <c r="F420" s="9">
        <v>100</v>
      </c>
      <c r="G420" s="7" t="s">
        <v>2340</v>
      </c>
      <c r="H420" s="7" t="s">
        <v>2353</v>
      </c>
      <c r="I420">
        <v>0</v>
      </c>
      <c r="J420">
        <v>0</v>
      </c>
    </row>
    <row r="421" spans="1:10" x14ac:dyDescent="0.25">
      <c r="A421" s="7" t="s">
        <v>985</v>
      </c>
      <c r="B421" s="7" t="s">
        <v>2122</v>
      </c>
      <c r="C421">
        <v>4</v>
      </c>
      <c r="D421" s="7" t="s">
        <v>2339</v>
      </c>
      <c r="E421">
        <v>1</v>
      </c>
      <c r="F421" s="9">
        <v>1</v>
      </c>
      <c r="G421" s="7" t="s">
        <v>2340</v>
      </c>
      <c r="H421" s="7" t="s">
        <v>2353</v>
      </c>
      <c r="I421">
        <v>0</v>
      </c>
      <c r="J421">
        <v>0</v>
      </c>
    </row>
    <row r="422" spans="1:10" x14ac:dyDescent="0.25">
      <c r="A422" s="7" t="s">
        <v>986</v>
      </c>
      <c r="B422" s="7" t="s">
        <v>2123</v>
      </c>
      <c r="C422">
        <v>4</v>
      </c>
      <c r="D422" s="7" t="s">
        <v>2339</v>
      </c>
      <c r="E422">
        <v>1</v>
      </c>
      <c r="F422" s="9">
        <v>100</v>
      </c>
      <c r="G422" s="7" t="s">
        <v>2340</v>
      </c>
      <c r="H422" s="7" t="s">
        <v>2353</v>
      </c>
      <c r="I422">
        <v>0</v>
      </c>
      <c r="J422">
        <v>0</v>
      </c>
    </row>
    <row r="423" spans="1:10" x14ac:dyDescent="0.25">
      <c r="A423" s="7" t="s">
        <v>987</v>
      </c>
      <c r="B423" s="7" t="s">
        <v>2124</v>
      </c>
      <c r="C423">
        <v>4</v>
      </c>
      <c r="D423" s="7" t="s">
        <v>2339</v>
      </c>
      <c r="E423">
        <v>1</v>
      </c>
      <c r="F423" s="9">
        <v>8</v>
      </c>
      <c r="G423" s="7" t="s">
        <v>2340</v>
      </c>
      <c r="H423" s="7" t="s">
        <v>2353</v>
      </c>
      <c r="I423">
        <v>0</v>
      </c>
      <c r="J423">
        <v>0</v>
      </c>
    </row>
    <row r="424" spans="1:10" x14ac:dyDescent="0.25">
      <c r="A424" s="7" t="s">
        <v>988</v>
      </c>
      <c r="B424" s="7" t="s">
        <v>2125</v>
      </c>
      <c r="C424">
        <v>4</v>
      </c>
      <c r="D424" s="7" t="s">
        <v>2339</v>
      </c>
      <c r="E424">
        <v>1</v>
      </c>
      <c r="F424" s="9">
        <v>3</v>
      </c>
      <c r="G424" s="7" t="s">
        <v>2340</v>
      </c>
      <c r="H424" s="7" t="s">
        <v>2353</v>
      </c>
      <c r="I424">
        <v>0</v>
      </c>
      <c r="J424">
        <v>0</v>
      </c>
    </row>
    <row r="425" spans="1:10" x14ac:dyDescent="0.25">
      <c r="A425" s="7" t="s">
        <v>989</v>
      </c>
      <c r="B425" s="7" t="s">
        <v>2126</v>
      </c>
      <c r="C425">
        <v>4</v>
      </c>
      <c r="D425" s="7" t="s">
        <v>2339</v>
      </c>
      <c r="E425">
        <v>1</v>
      </c>
      <c r="F425" s="9">
        <v>1</v>
      </c>
      <c r="G425" s="7" t="s">
        <v>2340</v>
      </c>
      <c r="H425" s="7" t="s">
        <v>2353</v>
      </c>
      <c r="I425">
        <v>0</v>
      </c>
      <c r="J425">
        <v>0</v>
      </c>
    </row>
    <row r="426" spans="1:10" x14ac:dyDescent="0.25">
      <c r="A426" s="7" t="s">
        <v>990</v>
      </c>
      <c r="B426" s="7" t="s">
        <v>2127</v>
      </c>
      <c r="C426">
        <v>4</v>
      </c>
      <c r="D426" s="7" t="s">
        <v>2339</v>
      </c>
      <c r="E426">
        <v>1</v>
      </c>
      <c r="F426" s="9">
        <v>2</v>
      </c>
      <c r="G426" s="7" t="s">
        <v>2340</v>
      </c>
      <c r="H426" s="7" t="s">
        <v>2353</v>
      </c>
      <c r="I426">
        <v>0</v>
      </c>
      <c r="J426">
        <v>0</v>
      </c>
    </row>
    <row r="427" spans="1:10" x14ac:dyDescent="0.25">
      <c r="A427" s="7" t="s">
        <v>991</v>
      </c>
      <c r="B427" s="7" t="s">
        <v>2128</v>
      </c>
      <c r="C427">
        <v>4</v>
      </c>
      <c r="D427" s="7" t="s">
        <v>2339</v>
      </c>
      <c r="E427">
        <v>1</v>
      </c>
      <c r="F427" s="9">
        <v>1</v>
      </c>
      <c r="G427" s="7" t="s">
        <v>2340</v>
      </c>
      <c r="H427" s="7" t="s">
        <v>2353</v>
      </c>
      <c r="I427">
        <v>0</v>
      </c>
      <c r="J427">
        <v>0</v>
      </c>
    </row>
    <row r="428" spans="1:10" x14ac:dyDescent="0.25">
      <c r="A428" s="7" t="s">
        <v>992</v>
      </c>
      <c r="B428" s="7" t="s">
        <v>2129</v>
      </c>
      <c r="C428">
        <v>4</v>
      </c>
      <c r="D428" s="7" t="s">
        <v>2339</v>
      </c>
      <c r="E428">
        <v>1</v>
      </c>
      <c r="F428" s="9">
        <v>1</v>
      </c>
      <c r="G428" s="7" t="s">
        <v>2340</v>
      </c>
      <c r="H428" s="7" t="s">
        <v>2353</v>
      </c>
      <c r="I428">
        <v>0</v>
      </c>
      <c r="J428">
        <v>0</v>
      </c>
    </row>
    <row r="429" spans="1:10" x14ac:dyDescent="0.25">
      <c r="A429" s="7" t="s">
        <v>993</v>
      </c>
      <c r="B429" s="7" t="s">
        <v>2130</v>
      </c>
      <c r="C429">
        <v>4</v>
      </c>
      <c r="D429" s="7" t="s">
        <v>2339</v>
      </c>
      <c r="E429">
        <v>1</v>
      </c>
      <c r="F429" s="9">
        <v>1</v>
      </c>
      <c r="G429" s="7" t="s">
        <v>2340</v>
      </c>
      <c r="H429" s="7" t="s">
        <v>2353</v>
      </c>
      <c r="I429">
        <v>0</v>
      </c>
      <c r="J429">
        <v>0</v>
      </c>
    </row>
    <row r="430" spans="1:10" x14ac:dyDescent="0.25">
      <c r="A430" s="7" t="s">
        <v>994</v>
      </c>
      <c r="B430" s="7" t="s">
        <v>2131</v>
      </c>
      <c r="C430">
        <v>4</v>
      </c>
      <c r="D430" s="7" t="s">
        <v>2339</v>
      </c>
      <c r="E430">
        <v>1</v>
      </c>
      <c r="F430" s="9">
        <v>1</v>
      </c>
      <c r="G430" s="7" t="s">
        <v>2340</v>
      </c>
      <c r="H430" s="7" t="s">
        <v>2353</v>
      </c>
      <c r="I430">
        <v>0</v>
      </c>
      <c r="J430">
        <v>0</v>
      </c>
    </row>
    <row r="431" spans="1:10" x14ac:dyDescent="0.25">
      <c r="A431" s="7" t="s">
        <v>995</v>
      </c>
      <c r="B431" s="7" t="s">
        <v>2132</v>
      </c>
      <c r="C431">
        <v>4</v>
      </c>
      <c r="D431" s="7" t="s">
        <v>2339</v>
      </c>
      <c r="E431">
        <v>1</v>
      </c>
      <c r="F431" s="9">
        <v>25</v>
      </c>
      <c r="G431" s="7" t="s">
        <v>2340</v>
      </c>
      <c r="H431" s="7" t="s">
        <v>2353</v>
      </c>
      <c r="I431">
        <v>0</v>
      </c>
      <c r="J431">
        <v>0</v>
      </c>
    </row>
    <row r="432" spans="1:10" x14ac:dyDescent="0.25">
      <c r="A432" s="7" t="s">
        <v>996</v>
      </c>
      <c r="B432" s="7" t="s">
        <v>2133</v>
      </c>
      <c r="C432">
        <v>4</v>
      </c>
      <c r="D432" s="7" t="s">
        <v>2339</v>
      </c>
      <c r="E432">
        <v>1</v>
      </c>
      <c r="F432" s="9">
        <v>200</v>
      </c>
      <c r="G432" s="7" t="s">
        <v>2340</v>
      </c>
      <c r="H432" s="7" t="s">
        <v>2353</v>
      </c>
      <c r="I432">
        <v>0</v>
      </c>
      <c r="J432">
        <v>0</v>
      </c>
    </row>
    <row r="433" spans="1:10" x14ac:dyDescent="0.25">
      <c r="A433" s="7" t="s">
        <v>997</v>
      </c>
      <c r="B433" s="7" t="s">
        <v>2134</v>
      </c>
      <c r="C433">
        <v>4</v>
      </c>
      <c r="D433" s="7" t="s">
        <v>2339</v>
      </c>
      <c r="E433">
        <v>1</v>
      </c>
      <c r="F433" s="9">
        <v>1</v>
      </c>
      <c r="G433" s="7" t="s">
        <v>2340</v>
      </c>
      <c r="H433" s="7" t="s">
        <v>2353</v>
      </c>
      <c r="I433">
        <v>0</v>
      </c>
      <c r="J433">
        <v>0</v>
      </c>
    </row>
    <row r="434" spans="1:10" x14ac:dyDescent="0.25">
      <c r="A434" s="7" t="s">
        <v>998</v>
      </c>
      <c r="B434" s="7" t="s">
        <v>2135</v>
      </c>
      <c r="C434">
        <v>4</v>
      </c>
      <c r="D434" s="7" t="s">
        <v>2339</v>
      </c>
      <c r="E434">
        <v>1</v>
      </c>
      <c r="F434" s="9">
        <v>2</v>
      </c>
      <c r="G434" s="7" t="s">
        <v>2340</v>
      </c>
      <c r="H434" s="7" t="s">
        <v>2353</v>
      </c>
      <c r="I434">
        <v>0</v>
      </c>
      <c r="J434">
        <v>0</v>
      </c>
    </row>
    <row r="435" spans="1:10" x14ac:dyDescent="0.25">
      <c r="A435" s="7" t="s">
        <v>999</v>
      </c>
      <c r="B435" s="7" t="s">
        <v>2136</v>
      </c>
      <c r="C435">
        <v>4</v>
      </c>
      <c r="D435" s="7" t="s">
        <v>2339</v>
      </c>
      <c r="E435">
        <v>1</v>
      </c>
      <c r="F435" s="9">
        <v>2</v>
      </c>
      <c r="G435" s="7" t="s">
        <v>2340</v>
      </c>
      <c r="H435" s="7" t="s">
        <v>2353</v>
      </c>
      <c r="I435">
        <v>0</v>
      </c>
      <c r="J435">
        <v>0</v>
      </c>
    </row>
    <row r="436" spans="1:10" x14ac:dyDescent="0.25">
      <c r="A436" s="7" t="s">
        <v>1000</v>
      </c>
      <c r="B436" s="7" t="s">
        <v>2137</v>
      </c>
      <c r="C436">
        <v>4</v>
      </c>
      <c r="D436" s="7" t="s">
        <v>2339</v>
      </c>
      <c r="E436">
        <v>1</v>
      </c>
      <c r="F436" s="9">
        <v>2</v>
      </c>
      <c r="G436" s="7" t="s">
        <v>2340</v>
      </c>
      <c r="H436" s="7" t="s">
        <v>2353</v>
      </c>
      <c r="I436">
        <v>0</v>
      </c>
      <c r="J436">
        <v>0</v>
      </c>
    </row>
    <row r="437" spans="1:10" x14ac:dyDescent="0.25">
      <c r="A437" s="7" t="s">
        <v>1001</v>
      </c>
      <c r="B437" s="7" t="s">
        <v>2138</v>
      </c>
      <c r="C437">
        <v>4</v>
      </c>
      <c r="D437" s="7" t="s">
        <v>2339</v>
      </c>
      <c r="E437">
        <v>1</v>
      </c>
      <c r="F437" s="9">
        <v>2</v>
      </c>
      <c r="G437" s="7" t="s">
        <v>2340</v>
      </c>
      <c r="H437" s="7" t="s">
        <v>2353</v>
      </c>
      <c r="I437">
        <v>0</v>
      </c>
      <c r="J437">
        <v>0</v>
      </c>
    </row>
    <row r="438" spans="1:10" x14ac:dyDescent="0.25">
      <c r="A438" s="7" t="s">
        <v>1002</v>
      </c>
      <c r="B438" s="7" t="s">
        <v>2139</v>
      </c>
      <c r="C438">
        <v>4</v>
      </c>
      <c r="D438" s="7" t="s">
        <v>2339</v>
      </c>
      <c r="E438">
        <v>1</v>
      </c>
      <c r="F438" s="9">
        <v>3</v>
      </c>
      <c r="G438" s="7" t="s">
        <v>2340</v>
      </c>
      <c r="H438" s="7" t="s">
        <v>2353</v>
      </c>
      <c r="I438">
        <v>0</v>
      </c>
      <c r="J438">
        <v>0</v>
      </c>
    </row>
    <row r="439" spans="1:10" x14ac:dyDescent="0.25">
      <c r="A439" s="7" t="s">
        <v>1003</v>
      </c>
      <c r="B439" s="7" t="s">
        <v>2140</v>
      </c>
      <c r="C439">
        <v>4</v>
      </c>
      <c r="D439" s="7" t="s">
        <v>2339</v>
      </c>
      <c r="E439">
        <v>1</v>
      </c>
      <c r="F439" s="9">
        <v>2</v>
      </c>
      <c r="G439" s="7" t="s">
        <v>2340</v>
      </c>
      <c r="H439" s="7" t="s">
        <v>2353</v>
      </c>
      <c r="I439">
        <v>0</v>
      </c>
      <c r="J439">
        <v>0</v>
      </c>
    </row>
    <row r="440" spans="1:10" x14ac:dyDescent="0.25">
      <c r="A440" s="7" t="s">
        <v>1004</v>
      </c>
      <c r="B440" s="7" t="s">
        <v>2141</v>
      </c>
      <c r="C440">
        <v>4</v>
      </c>
      <c r="D440" s="7" t="s">
        <v>2339</v>
      </c>
      <c r="E440">
        <v>1</v>
      </c>
      <c r="F440" s="9">
        <v>1</v>
      </c>
      <c r="G440" s="7" t="s">
        <v>2340</v>
      </c>
      <c r="H440" s="7" t="s">
        <v>2353</v>
      </c>
      <c r="I440">
        <v>0</v>
      </c>
      <c r="J440">
        <v>0</v>
      </c>
    </row>
    <row r="441" spans="1:10" x14ac:dyDescent="0.25">
      <c r="A441" s="7" t="s">
        <v>1005</v>
      </c>
      <c r="B441" s="7" t="s">
        <v>2142</v>
      </c>
      <c r="C441">
        <v>4</v>
      </c>
      <c r="D441" s="7" t="s">
        <v>2339</v>
      </c>
      <c r="E441">
        <v>1</v>
      </c>
      <c r="F441" s="9">
        <v>3</v>
      </c>
      <c r="G441" s="7" t="s">
        <v>2340</v>
      </c>
      <c r="H441" s="7" t="s">
        <v>2353</v>
      </c>
      <c r="I441">
        <v>0</v>
      </c>
      <c r="J441">
        <v>0</v>
      </c>
    </row>
    <row r="442" spans="1:10" x14ac:dyDescent="0.25">
      <c r="A442" s="7" t="s">
        <v>1006</v>
      </c>
      <c r="B442" s="7" t="s">
        <v>2143</v>
      </c>
      <c r="C442">
        <v>4</v>
      </c>
      <c r="D442" s="7" t="s">
        <v>2339</v>
      </c>
      <c r="E442">
        <v>1</v>
      </c>
      <c r="F442" s="9">
        <v>4</v>
      </c>
      <c r="G442" s="7" t="s">
        <v>2340</v>
      </c>
      <c r="H442" s="7" t="s">
        <v>2353</v>
      </c>
      <c r="I442">
        <v>0</v>
      </c>
      <c r="J442">
        <v>0</v>
      </c>
    </row>
    <row r="443" spans="1:10" x14ac:dyDescent="0.25">
      <c r="A443" s="7" t="s">
        <v>1007</v>
      </c>
      <c r="B443" s="7" t="s">
        <v>2144</v>
      </c>
      <c r="C443">
        <v>4</v>
      </c>
      <c r="D443" s="7" t="s">
        <v>2339</v>
      </c>
      <c r="E443">
        <v>1</v>
      </c>
      <c r="F443" s="9">
        <v>7</v>
      </c>
      <c r="G443" s="7" t="s">
        <v>2340</v>
      </c>
      <c r="H443" s="7" t="s">
        <v>2353</v>
      </c>
      <c r="I443">
        <v>0</v>
      </c>
      <c r="J443">
        <v>0</v>
      </c>
    </row>
    <row r="444" spans="1:10" x14ac:dyDescent="0.25">
      <c r="A444" s="7" t="s">
        <v>1008</v>
      </c>
      <c r="B444" s="7" t="s">
        <v>2145</v>
      </c>
      <c r="C444">
        <v>4</v>
      </c>
      <c r="D444" s="7" t="s">
        <v>2339</v>
      </c>
      <c r="E444">
        <v>1</v>
      </c>
      <c r="F444" s="9">
        <v>1</v>
      </c>
      <c r="G444" s="7" t="s">
        <v>2340</v>
      </c>
      <c r="H444" s="7" t="s">
        <v>2353</v>
      </c>
      <c r="I444">
        <v>0</v>
      </c>
      <c r="J444">
        <v>0</v>
      </c>
    </row>
    <row r="445" spans="1:10" x14ac:dyDescent="0.25">
      <c r="A445" s="7" t="s">
        <v>1009</v>
      </c>
      <c r="B445" s="7" t="s">
        <v>2146</v>
      </c>
      <c r="C445">
        <v>4</v>
      </c>
      <c r="D445" s="7" t="s">
        <v>2339</v>
      </c>
      <c r="E445">
        <v>1</v>
      </c>
      <c r="F445" s="9">
        <v>1</v>
      </c>
      <c r="G445" s="7" t="s">
        <v>2340</v>
      </c>
      <c r="H445" s="7" t="s">
        <v>2353</v>
      </c>
      <c r="I445">
        <v>0</v>
      </c>
      <c r="J445">
        <v>0</v>
      </c>
    </row>
    <row r="446" spans="1:10" x14ac:dyDescent="0.25">
      <c r="A446" s="7" t="s">
        <v>1010</v>
      </c>
      <c r="B446" s="7" t="s">
        <v>2147</v>
      </c>
      <c r="C446">
        <v>4</v>
      </c>
      <c r="D446" s="7" t="s">
        <v>2339</v>
      </c>
      <c r="E446">
        <v>1</v>
      </c>
      <c r="F446" s="9">
        <v>1</v>
      </c>
      <c r="G446" s="7" t="s">
        <v>2340</v>
      </c>
      <c r="H446" s="7" t="s">
        <v>2353</v>
      </c>
      <c r="I446">
        <v>0</v>
      </c>
      <c r="J446">
        <v>0</v>
      </c>
    </row>
    <row r="447" spans="1:10" x14ac:dyDescent="0.25">
      <c r="A447" s="7" t="s">
        <v>1011</v>
      </c>
      <c r="B447" s="7" t="s">
        <v>2148</v>
      </c>
      <c r="C447">
        <v>4</v>
      </c>
      <c r="D447" s="7" t="s">
        <v>2339</v>
      </c>
      <c r="E447">
        <v>1</v>
      </c>
      <c r="F447" s="9">
        <v>5</v>
      </c>
      <c r="G447" s="7" t="s">
        <v>2340</v>
      </c>
      <c r="H447" s="7" t="s">
        <v>2353</v>
      </c>
      <c r="I447">
        <v>0</v>
      </c>
      <c r="J447">
        <v>0</v>
      </c>
    </row>
    <row r="448" spans="1:10" x14ac:dyDescent="0.25">
      <c r="A448" s="7" t="s">
        <v>1012</v>
      </c>
      <c r="B448" s="7" t="s">
        <v>2149</v>
      </c>
      <c r="C448">
        <v>4</v>
      </c>
      <c r="D448" s="7" t="s">
        <v>2339</v>
      </c>
      <c r="E448">
        <v>1</v>
      </c>
      <c r="F448" s="9">
        <v>1</v>
      </c>
      <c r="G448" s="7" t="s">
        <v>2340</v>
      </c>
      <c r="H448" s="7" t="s">
        <v>2353</v>
      </c>
      <c r="I448">
        <v>0</v>
      </c>
      <c r="J448">
        <v>0</v>
      </c>
    </row>
    <row r="449" spans="1:10" x14ac:dyDescent="0.25">
      <c r="A449" s="7" t="s">
        <v>1013</v>
      </c>
      <c r="B449" s="7" t="s">
        <v>2150</v>
      </c>
      <c r="C449">
        <v>4</v>
      </c>
      <c r="D449" s="7" t="s">
        <v>2339</v>
      </c>
      <c r="E449">
        <v>1</v>
      </c>
      <c r="F449" s="9">
        <v>1</v>
      </c>
      <c r="G449" s="7" t="s">
        <v>2340</v>
      </c>
      <c r="H449" s="7" t="s">
        <v>2353</v>
      </c>
      <c r="I449">
        <v>0</v>
      </c>
      <c r="J449">
        <v>0</v>
      </c>
    </row>
    <row r="450" spans="1:10" x14ac:dyDescent="0.25">
      <c r="A450" s="7" t="s">
        <v>1014</v>
      </c>
      <c r="B450" s="7" t="s">
        <v>2151</v>
      </c>
      <c r="C450">
        <v>4</v>
      </c>
      <c r="D450" s="7" t="s">
        <v>2339</v>
      </c>
      <c r="E450">
        <v>1</v>
      </c>
      <c r="F450" s="9">
        <v>4</v>
      </c>
      <c r="G450" s="7" t="s">
        <v>2340</v>
      </c>
      <c r="H450" s="7" t="s">
        <v>2353</v>
      </c>
      <c r="I450">
        <v>0</v>
      </c>
      <c r="J450">
        <v>0</v>
      </c>
    </row>
    <row r="451" spans="1:10" x14ac:dyDescent="0.25">
      <c r="A451" s="7" t="s">
        <v>1015</v>
      </c>
      <c r="B451" s="7" t="s">
        <v>2152</v>
      </c>
      <c r="C451">
        <v>4</v>
      </c>
      <c r="D451" s="7" t="s">
        <v>2339</v>
      </c>
      <c r="E451">
        <v>1</v>
      </c>
      <c r="F451" s="9">
        <v>3</v>
      </c>
      <c r="G451" s="7" t="s">
        <v>2340</v>
      </c>
      <c r="H451" s="7" t="s">
        <v>2353</v>
      </c>
      <c r="I451">
        <v>0</v>
      </c>
      <c r="J451">
        <v>0</v>
      </c>
    </row>
    <row r="452" spans="1:10" x14ac:dyDescent="0.25">
      <c r="A452" s="7" t="s">
        <v>1016</v>
      </c>
      <c r="B452" s="7" t="s">
        <v>2153</v>
      </c>
      <c r="C452">
        <v>4</v>
      </c>
      <c r="D452" s="7" t="s">
        <v>2339</v>
      </c>
      <c r="E452">
        <v>1</v>
      </c>
      <c r="F452" s="9">
        <v>1</v>
      </c>
      <c r="G452" s="7" t="s">
        <v>2340</v>
      </c>
      <c r="H452" s="7" t="s">
        <v>2353</v>
      </c>
      <c r="I452">
        <v>0</v>
      </c>
      <c r="J452">
        <v>0</v>
      </c>
    </row>
    <row r="453" spans="1:10" x14ac:dyDescent="0.25">
      <c r="A453" s="7" t="s">
        <v>1017</v>
      </c>
      <c r="B453" s="7" t="s">
        <v>2154</v>
      </c>
      <c r="C453">
        <v>4</v>
      </c>
      <c r="D453" s="7" t="s">
        <v>2339</v>
      </c>
      <c r="E453">
        <v>1</v>
      </c>
      <c r="F453" s="9">
        <v>6</v>
      </c>
      <c r="G453" s="7" t="s">
        <v>2340</v>
      </c>
      <c r="H453" s="7" t="s">
        <v>2353</v>
      </c>
      <c r="I453">
        <v>0</v>
      </c>
      <c r="J453">
        <v>0</v>
      </c>
    </row>
    <row r="454" spans="1:10" x14ac:dyDescent="0.25">
      <c r="A454" s="7" t="s">
        <v>1018</v>
      </c>
      <c r="B454" s="7" t="s">
        <v>2155</v>
      </c>
      <c r="C454">
        <v>4</v>
      </c>
      <c r="D454" s="7" t="s">
        <v>2339</v>
      </c>
      <c r="E454">
        <v>1</v>
      </c>
      <c r="F454" s="9">
        <v>4</v>
      </c>
      <c r="G454" s="7" t="s">
        <v>2340</v>
      </c>
      <c r="H454" s="7" t="s">
        <v>2353</v>
      </c>
      <c r="I454">
        <v>0</v>
      </c>
      <c r="J454">
        <v>0</v>
      </c>
    </row>
    <row r="455" spans="1:10" x14ac:dyDescent="0.25">
      <c r="A455" s="7" t="s">
        <v>1019</v>
      </c>
      <c r="B455" s="7" t="s">
        <v>2156</v>
      </c>
      <c r="C455">
        <v>4</v>
      </c>
      <c r="D455" s="7" t="s">
        <v>2339</v>
      </c>
      <c r="E455">
        <v>1</v>
      </c>
      <c r="F455" s="9">
        <v>2</v>
      </c>
      <c r="G455" s="7" t="s">
        <v>2340</v>
      </c>
      <c r="H455" s="7" t="s">
        <v>2353</v>
      </c>
      <c r="I455">
        <v>0</v>
      </c>
      <c r="J455">
        <v>0</v>
      </c>
    </row>
    <row r="456" spans="1:10" x14ac:dyDescent="0.25">
      <c r="A456" s="7" t="s">
        <v>1020</v>
      </c>
      <c r="B456" s="7" t="s">
        <v>2157</v>
      </c>
      <c r="C456">
        <v>4</v>
      </c>
      <c r="D456" s="7" t="s">
        <v>2339</v>
      </c>
      <c r="E456">
        <v>1</v>
      </c>
      <c r="F456" s="9">
        <v>1</v>
      </c>
      <c r="G456" s="7" t="s">
        <v>2340</v>
      </c>
      <c r="H456" s="7" t="s">
        <v>2353</v>
      </c>
      <c r="I456">
        <v>0</v>
      </c>
      <c r="J456">
        <v>0</v>
      </c>
    </row>
    <row r="457" spans="1:10" x14ac:dyDescent="0.25">
      <c r="A457" s="7" t="s">
        <v>1021</v>
      </c>
      <c r="B457" s="7" t="s">
        <v>2158</v>
      </c>
      <c r="C457">
        <v>4</v>
      </c>
      <c r="D457" s="7" t="s">
        <v>2339</v>
      </c>
      <c r="E457">
        <v>1</v>
      </c>
      <c r="F457" s="9">
        <v>6</v>
      </c>
      <c r="G457" s="7" t="s">
        <v>2340</v>
      </c>
      <c r="H457" s="7" t="s">
        <v>2353</v>
      </c>
      <c r="I457">
        <v>0</v>
      </c>
      <c r="J457">
        <v>0</v>
      </c>
    </row>
    <row r="458" spans="1:10" x14ac:dyDescent="0.25">
      <c r="A458" s="7" t="s">
        <v>1022</v>
      </c>
      <c r="B458" s="7" t="s">
        <v>2159</v>
      </c>
      <c r="C458">
        <v>4</v>
      </c>
      <c r="D458" s="7" t="s">
        <v>2339</v>
      </c>
      <c r="E458">
        <v>1</v>
      </c>
      <c r="F458" s="9">
        <v>1</v>
      </c>
      <c r="G458" s="7" t="s">
        <v>2340</v>
      </c>
      <c r="H458" s="7" t="s">
        <v>2353</v>
      </c>
      <c r="I458">
        <v>0</v>
      </c>
      <c r="J458">
        <v>0</v>
      </c>
    </row>
    <row r="459" spans="1:10" x14ac:dyDescent="0.25">
      <c r="A459" s="7" t="s">
        <v>1023</v>
      </c>
      <c r="B459" s="7" t="s">
        <v>2160</v>
      </c>
      <c r="C459">
        <v>4</v>
      </c>
      <c r="D459" s="7" t="s">
        <v>2339</v>
      </c>
      <c r="E459">
        <v>1</v>
      </c>
      <c r="F459" s="9">
        <v>1</v>
      </c>
      <c r="G459" s="7" t="s">
        <v>2340</v>
      </c>
      <c r="H459" s="7" t="s">
        <v>2353</v>
      </c>
      <c r="I459">
        <v>0</v>
      </c>
      <c r="J459">
        <v>0</v>
      </c>
    </row>
    <row r="460" spans="1:10" x14ac:dyDescent="0.25">
      <c r="A460" s="7" t="s">
        <v>1024</v>
      </c>
      <c r="B460" s="7" t="s">
        <v>2161</v>
      </c>
      <c r="C460">
        <v>4</v>
      </c>
      <c r="D460" s="7" t="s">
        <v>2339</v>
      </c>
      <c r="E460">
        <v>1</v>
      </c>
      <c r="F460" s="9">
        <v>1</v>
      </c>
      <c r="G460" s="7" t="s">
        <v>2340</v>
      </c>
      <c r="H460" s="7" t="s">
        <v>2353</v>
      </c>
      <c r="I460">
        <v>0</v>
      </c>
      <c r="J460">
        <v>0</v>
      </c>
    </row>
    <row r="461" spans="1:10" x14ac:dyDescent="0.25">
      <c r="A461" s="7" t="s">
        <v>1025</v>
      </c>
      <c r="B461" s="7" t="s">
        <v>2162</v>
      </c>
      <c r="C461">
        <v>4</v>
      </c>
      <c r="D461" s="7" t="s">
        <v>2339</v>
      </c>
      <c r="E461">
        <v>1</v>
      </c>
      <c r="F461" s="9">
        <v>1</v>
      </c>
      <c r="G461" s="7" t="s">
        <v>2340</v>
      </c>
      <c r="H461" s="7" t="s">
        <v>2353</v>
      </c>
      <c r="I461">
        <v>0</v>
      </c>
      <c r="J461">
        <v>0</v>
      </c>
    </row>
    <row r="462" spans="1:10" x14ac:dyDescent="0.25">
      <c r="A462" s="7" t="s">
        <v>1026</v>
      </c>
      <c r="B462" s="7" t="s">
        <v>2163</v>
      </c>
      <c r="C462">
        <v>4</v>
      </c>
      <c r="D462" s="7" t="s">
        <v>2339</v>
      </c>
      <c r="E462">
        <v>1</v>
      </c>
      <c r="F462" s="9">
        <v>1</v>
      </c>
      <c r="G462" s="7" t="s">
        <v>2340</v>
      </c>
      <c r="H462" s="7" t="s">
        <v>2353</v>
      </c>
      <c r="I462">
        <v>0</v>
      </c>
      <c r="J462">
        <v>0</v>
      </c>
    </row>
    <row r="463" spans="1:10" x14ac:dyDescent="0.25">
      <c r="A463" s="7" t="s">
        <v>1027</v>
      </c>
      <c r="B463" s="7" t="s">
        <v>2164</v>
      </c>
      <c r="C463">
        <v>4</v>
      </c>
      <c r="D463" s="7" t="s">
        <v>2339</v>
      </c>
      <c r="E463">
        <v>1</v>
      </c>
      <c r="F463" s="9">
        <v>1</v>
      </c>
      <c r="G463" s="7" t="s">
        <v>2340</v>
      </c>
      <c r="H463" s="7" t="s">
        <v>2353</v>
      </c>
      <c r="I463">
        <v>0</v>
      </c>
      <c r="J463">
        <v>0</v>
      </c>
    </row>
    <row r="464" spans="1:10" x14ac:dyDescent="0.25">
      <c r="A464" s="7" t="s">
        <v>1028</v>
      </c>
      <c r="B464" s="7" t="s">
        <v>2165</v>
      </c>
      <c r="C464">
        <v>4</v>
      </c>
      <c r="D464" s="7" t="s">
        <v>2339</v>
      </c>
      <c r="E464">
        <v>1</v>
      </c>
      <c r="F464" s="9">
        <v>1</v>
      </c>
      <c r="G464" s="7" t="s">
        <v>2340</v>
      </c>
      <c r="H464" s="7" t="s">
        <v>2353</v>
      </c>
      <c r="I464">
        <v>0</v>
      </c>
      <c r="J464">
        <v>0</v>
      </c>
    </row>
    <row r="465" spans="1:10" x14ac:dyDescent="0.25">
      <c r="A465" s="7" t="s">
        <v>1029</v>
      </c>
      <c r="B465" s="7" t="s">
        <v>2166</v>
      </c>
      <c r="C465">
        <v>4</v>
      </c>
      <c r="D465" s="7" t="s">
        <v>2339</v>
      </c>
      <c r="E465">
        <v>1</v>
      </c>
      <c r="F465" s="9">
        <v>1</v>
      </c>
      <c r="G465" s="7" t="s">
        <v>2340</v>
      </c>
      <c r="H465" s="7" t="s">
        <v>2353</v>
      </c>
      <c r="I465">
        <v>0</v>
      </c>
      <c r="J465">
        <v>0</v>
      </c>
    </row>
    <row r="466" spans="1:10" x14ac:dyDescent="0.25">
      <c r="A466" s="7" t="s">
        <v>1030</v>
      </c>
      <c r="B466" s="7" t="s">
        <v>2167</v>
      </c>
      <c r="C466">
        <v>4</v>
      </c>
      <c r="D466" s="7" t="s">
        <v>2339</v>
      </c>
      <c r="E466">
        <v>1</v>
      </c>
      <c r="F466" s="9">
        <v>1</v>
      </c>
      <c r="G466" s="7" t="s">
        <v>2340</v>
      </c>
      <c r="H466" s="7" t="s">
        <v>2353</v>
      </c>
      <c r="I466">
        <v>0</v>
      </c>
      <c r="J466">
        <v>0</v>
      </c>
    </row>
    <row r="467" spans="1:10" x14ac:dyDescent="0.25">
      <c r="A467" s="7" t="s">
        <v>1031</v>
      </c>
      <c r="B467" s="7" t="s">
        <v>2168</v>
      </c>
      <c r="C467">
        <v>4</v>
      </c>
      <c r="D467" s="7" t="s">
        <v>2339</v>
      </c>
      <c r="E467">
        <v>1</v>
      </c>
      <c r="F467" s="9">
        <v>1</v>
      </c>
      <c r="G467" s="7" t="s">
        <v>2340</v>
      </c>
      <c r="H467" s="7" t="s">
        <v>2353</v>
      </c>
      <c r="I467">
        <v>0</v>
      </c>
      <c r="J467">
        <v>0</v>
      </c>
    </row>
    <row r="468" spans="1:10" x14ac:dyDescent="0.25">
      <c r="A468" s="7" t="s">
        <v>1032</v>
      </c>
      <c r="B468" s="7" t="s">
        <v>2169</v>
      </c>
      <c r="C468">
        <v>4</v>
      </c>
      <c r="D468" s="7" t="s">
        <v>2339</v>
      </c>
      <c r="E468">
        <v>1</v>
      </c>
      <c r="F468" s="9">
        <v>70</v>
      </c>
      <c r="G468" s="7" t="s">
        <v>2340</v>
      </c>
      <c r="H468" s="7" t="s">
        <v>2353</v>
      </c>
      <c r="I468">
        <v>0</v>
      </c>
      <c r="J468">
        <v>0</v>
      </c>
    </row>
    <row r="469" spans="1:10" x14ac:dyDescent="0.25">
      <c r="A469" s="7" t="s">
        <v>1033</v>
      </c>
      <c r="B469" s="7" t="s">
        <v>2170</v>
      </c>
      <c r="C469">
        <v>4</v>
      </c>
      <c r="D469" s="7" t="s">
        <v>2339</v>
      </c>
      <c r="E469">
        <v>1</v>
      </c>
      <c r="F469" s="9">
        <v>40</v>
      </c>
      <c r="G469" s="7" t="s">
        <v>2340</v>
      </c>
      <c r="H469" s="7" t="s">
        <v>2353</v>
      </c>
      <c r="I469">
        <v>0</v>
      </c>
      <c r="J469">
        <v>0</v>
      </c>
    </row>
    <row r="470" spans="1:10" x14ac:dyDescent="0.25">
      <c r="A470" s="7" t="s">
        <v>1034</v>
      </c>
      <c r="B470" s="7" t="s">
        <v>2171</v>
      </c>
      <c r="C470">
        <v>4</v>
      </c>
      <c r="D470" s="7" t="s">
        <v>2339</v>
      </c>
      <c r="E470">
        <v>1</v>
      </c>
      <c r="F470" s="9">
        <v>34</v>
      </c>
      <c r="G470" s="7" t="s">
        <v>2340</v>
      </c>
      <c r="H470" s="7" t="s">
        <v>2353</v>
      </c>
      <c r="I470">
        <v>0</v>
      </c>
      <c r="J470">
        <v>0</v>
      </c>
    </row>
    <row r="471" spans="1:10" x14ac:dyDescent="0.25">
      <c r="A471" s="7" t="s">
        <v>1035</v>
      </c>
      <c r="B471" s="7" t="s">
        <v>2172</v>
      </c>
      <c r="C471">
        <v>4</v>
      </c>
      <c r="D471" s="7" t="s">
        <v>2339</v>
      </c>
      <c r="E471">
        <v>1</v>
      </c>
      <c r="F471" s="9">
        <v>6</v>
      </c>
      <c r="G471" s="7" t="s">
        <v>2340</v>
      </c>
      <c r="H471" s="7" t="s">
        <v>2353</v>
      </c>
      <c r="I471">
        <v>0</v>
      </c>
      <c r="J471">
        <v>0</v>
      </c>
    </row>
    <row r="472" spans="1:10" x14ac:dyDescent="0.25">
      <c r="A472" s="7" t="s">
        <v>1036</v>
      </c>
      <c r="B472" s="7" t="s">
        <v>2173</v>
      </c>
      <c r="C472">
        <v>4</v>
      </c>
      <c r="D472" s="7" t="s">
        <v>2339</v>
      </c>
      <c r="E472">
        <v>1</v>
      </c>
      <c r="F472" s="9">
        <v>34</v>
      </c>
      <c r="G472" s="7" t="s">
        <v>2340</v>
      </c>
      <c r="H472" s="7" t="s">
        <v>2353</v>
      </c>
      <c r="I472">
        <v>0</v>
      </c>
      <c r="J472">
        <v>0</v>
      </c>
    </row>
    <row r="473" spans="1:10" x14ac:dyDescent="0.25">
      <c r="A473" s="7" t="s">
        <v>1037</v>
      </c>
      <c r="B473" s="7" t="s">
        <v>2174</v>
      </c>
      <c r="C473">
        <v>4</v>
      </c>
      <c r="D473" s="7" t="s">
        <v>2339</v>
      </c>
      <c r="E473">
        <v>1</v>
      </c>
      <c r="F473" s="9">
        <v>142</v>
      </c>
      <c r="G473" s="7" t="s">
        <v>2340</v>
      </c>
      <c r="H473" s="7" t="s">
        <v>2353</v>
      </c>
      <c r="I473">
        <v>0</v>
      </c>
      <c r="J473">
        <v>0</v>
      </c>
    </row>
    <row r="474" spans="1:10" x14ac:dyDescent="0.25">
      <c r="A474" s="7" t="s">
        <v>1038</v>
      </c>
      <c r="B474" s="7" t="s">
        <v>2175</v>
      </c>
      <c r="C474">
        <v>4</v>
      </c>
      <c r="D474" s="7" t="s">
        <v>2339</v>
      </c>
      <c r="E474">
        <v>1</v>
      </c>
      <c r="F474" s="9">
        <v>27</v>
      </c>
      <c r="G474" s="7" t="s">
        <v>2340</v>
      </c>
      <c r="H474" s="7" t="s">
        <v>2353</v>
      </c>
      <c r="I474">
        <v>0</v>
      </c>
      <c r="J474">
        <v>0</v>
      </c>
    </row>
    <row r="475" spans="1:10" x14ac:dyDescent="0.25">
      <c r="A475" s="7" t="s">
        <v>1039</v>
      </c>
      <c r="B475" s="7" t="s">
        <v>2176</v>
      </c>
      <c r="C475">
        <v>4</v>
      </c>
      <c r="D475" s="7" t="s">
        <v>2339</v>
      </c>
      <c r="E475">
        <v>1</v>
      </c>
      <c r="F475" s="9">
        <v>3217</v>
      </c>
      <c r="G475" s="7" t="s">
        <v>2340</v>
      </c>
      <c r="H475" s="7" t="s">
        <v>2353</v>
      </c>
      <c r="I475">
        <v>0</v>
      </c>
      <c r="J475">
        <v>0</v>
      </c>
    </row>
    <row r="476" spans="1:10" x14ac:dyDescent="0.25">
      <c r="A476" s="7" t="s">
        <v>1040</v>
      </c>
      <c r="B476" s="7" t="s">
        <v>2177</v>
      </c>
      <c r="C476">
        <v>4</v>
      </c>
      <c r="D476" s="7" t="s">
        <v>2339</v>
      </c>
      <c r="E476">
        <v>1</v>
      </c>
      <c r="F476" s="9">
        <v>3219</v>
      </c>
      <c r="G476" s="7" t="s">
        <v>2340</v>
      </c>
      <c r="H476" s="7" t="s">
        <v>2353</v>
      </c>
      <c r="I476">
        <v>0</v>
      </c>
      <c r="J476">
        <v>0</v>
      </c>
    </row>
    <row r="477" spans="1:10" x14ac:dyDescent="0.25">
      <c r="A477" s="7" t="s">
        <v>1041</v>
      </c>
      <c r="B477" s="7" t="s">
        <v>2178</v>
      </c>
      <c r="C477">
        <v>4</v>
      </c>
      <c r="D477" s="7" t="s">
        <v>2339</v>
      </c>
      <c r="E477">
        <v>1</v>
      </c>
      <c r="F477" s="9">
        <v>112</v>
      </c>
      <c r="G477" s="7" t="s">
        <v>2340</v>
      </c>
      <c r="H477" s="7" t="s">
        <v>2353</v>
      </c>
      <c r="I477">
        <v>0</v>
      </c>
      <c r="J477">
        <v>0</v>
      </c>
    </row>
    <row r="478" spans="1:10" x14ac:dyDescent="0.25">
      <c r="A478" s="7" t="s">
        <v>1042</v>
      </c>
      <c r="B478" s="7" t="s">
        <v>2177</v>
      </c>
      <c r="C478">
        <v>4</v>
      </c>
      <c r="D478" s="7" t="s">
        <v>2339</v>
      </c>
      <c r="E478">
        <v>1</v>
      </c>
      <c r="F478" s="9">
        <v>112</v>
      </c>
      <c r="G478" s="7" t="s">
        <v>2340</v>
      </c>
      <c r="H478" s="7" t="s">
        <v>2353</v>
      </c>
      <c r="I478">
        <v>0</v>
      </c>
      <c r="J478">
        <v>0</v>
      </c>
    </row>
    <row r="479" spans="1:10" x14ac:dyDescent="0.25">
      <c r="A479" s="7" t="s">
        <v>1043</v>
      </c>
      <c r="B479" s="7" t="s">
        <v>2179</v>
      </c>
      <c r="C479">
        <v>4</v>
      </c>
      <c r="D479" s="7" t="s">
        <v>2339</v>
      </c>
      <c r="E479">
        <v>1</v>
      </c>
      <c r="F479" s="9">
        <v>47</v>
      </c>
      <c r="G479" s="7" t="s">
        <v>2340</v>
      </c>
      <c r="H479" s="7" t="s">
        <v>2353</v>
      </c>
      <c r="I479">
        <v>0</v>
      </c>
      <c r="J479">
        <v>0</v>
      </c>
    </row>
    <row r="480" spans="1:10" x14ac:dyDescent="0.25">
      <c r="A480" s="7" t="s">
        <v>1044</v>
      </c>
      <c r="B480" s="7" t="s">
        <v>2178</v>
      </c>
      <c r="C480">
        <v>4</v>
      </c>
      <c r="D480" s="7" t="s">
        <v>2339</v>
      </c>
      <c r="E480">
        <v>1</v>
      </c>
      <c r="F480" s="9">
        <v>47</v>
      </c>
      <c r="G480" s="7" t="s">
        <v>2340</v>
      </c>
      <c r="H480" s="7" t="s">
        <v>2353</v>
      </c>
      <c r="I480">
        <v>0</v>
      </c>
      <c r="J480">
        <v>0</v>
      </c>
    </row>
    <row r="481" spans="1:10" x14ac:dyDescent="0.25">
      <c r="A481" s="7" t="s">
        <v>1045</v>
      </c>
      <c r="B481" s="7" t="s">
        <v>2180</v>
      </c>
      <c r="C481">
        <v>4</v>
      </c>
      <c r="D481" s="7" t="s">
        <v>2339</v>
      </c>
      <c r="E481">
        <v>1</v>
      </c>
      <c r="F481" s="9">
        <v>318</v>
      </c>
      <c r="G481" s="7" t="s">
        <v>2340</v>
      </c>
      <c r="H481" s="7" t="s">
        <v>2353</v>
      </c>
      <c r="I481">
        <v>0</v>
      </c>
      <c r="J481">
        <v>0</v>
      </c>
    </row>
    <row r="482" spans="1:10" x14ac:dyDescent="0.25">
      <c r="A482" s="7" t="s">
        <v>1046</v>
      </c>
      <c r="B482" s="7" t="s">
        <v>2180</v>
      </c>
      <c r="C482">
        <v>4</v>
      </c>
      <c r="D482" s="7" t="s">
        <v>2339</v>
      </c>
      <c r="E482">
        <v>1</v>
      </c>
      <c r="F482" s="9">
        <v>614</v>
      </c>
      <c r="G482" s="7" t="s">
        <v>2340</v>
      </c>
      <c r="H482" s="7" t="s">
        <v>2353</v>
      </c>
      <c r="I482">
        <v>0</v>
      </c>
      <c r="J482">
        <v>0</v>
      </c>
    </row>
    <row r="483" spans="1:10" x14ac:dyDescent="0.25">
      <c r="A483" s="7" t="s">
        <v>1047</v>
      </c>
      <c r="B483" s="7" t="s">
        <v>2181</v>
      </c>
      <c r="C483">
        <v>4</v>
      </c>
      <c r="D483" s="7" t="s">
        <v>2339</v>
      </c>
      <c r="E483">
        <v>1</v>
      </c>
      <c r="F483" s="9">
        <v>64</v>
      </c>
      <c r="G483" s="7" t="s">
        <v>2340</v>
      </c>
      <c r="H483" s="7" t="s">
        <v>2353</v>
      </c>
      <c r="I483">
        <v>0</v>
      </c>
      <c r="J483">
        <v>0</v>
      </c>
    </row>
    <row r="484" spans="1:10" x14ac:dyDescent="0.25">
      <c r="A484" s="7" t="s">
        <v>1048</v>
      </c>
      <c r="B484" s="7" t="s">
        <v>2182</v>
      </c>
      <c r="C484">
        <v>4</v>
      </c>
      <c r="D484" s="7" t="s">
        <v>2339</v>
      </c>
      <c r="E484">
        <v>1</v>
      </c>
      <c r="F484" s="9">
        <v>81</v>
      </c>
      <c r="G484" s="7" t="s">
        <v>2340</v>
      </c>
      <c r="H484" s="7" t="s">
        <v>2353</v>
      </c>
      <c r="I484">
        <v>0</v>
      </c>
      <c r="J484">
        <v>0</v>
      </c>
    </row>
    <row r="485" spans="1:10" x14ac:dyDescent="0.25">
      <c r="A485" s="7" t="s">
        <v>1049</v>
      </c>
      <c r="B485" s="7" t="s">
        <v>2183</v>
      </c>
      <c r="C485">
        <v>4</v>
      </c>
      <c r="D485" s="7" t="s">
        <v>2339</v>
      </c>
      <c r="E485">
        <v>1</v>
      </c>
      <c r="F485" s="9">
        <v>244</v>
      </c>
      <c r="G485" s="7" t="s">
        <v>2340</v>
      </c>
      <c r="H485" s="7" t="s">
        <v>2353</v>
      </c>
      <c r="I485">
        <v>0</v>
      </c>
      <c r="J485">
        <v>0</v>
      </c>
    </row>
    <row r="486" spans="1:10" x14ac:dyDescent="0.25">
      <c r="A486" s="7" t="s">
        <v>1050</v>
      </c>
      <c r="B486" s="7" t="s">
        <v>2184</v>
      </c>
      <c r="C486">
        <v>4</v>
      </c>
      <c r="D486" s="7" t="s">
        <v>2339</v>
      </c>
      <c r="E486">
        <v>1</v>
      </c>
      <c r="F486" s="9">
        <v>814</v>
      </c>
      <c r="G486" s="7" t="s">
        <v>2340</v>
      </c>
      <c r="H486" s="7" t="s">
        <v>2353</v>
      </c>
      <c r="I486">
        <v>0</v>
      </c>
      <c r="J486">
        <v>0</v>
      </c>
    </row>
    <row r="487" spans="1:10" x14ac:dyDescent="0.25">
      <c r="A487" s="7" t="s">
        <v>1051</v>
      </c>
      <c r="B487" s="7" t="s">
        <v>2185</v>
      </c>
      <c r="C487">
        <v>4</v>
      </c>
      <c r="D487" s="7" t="s">
        <v>2339</v>
      </c>
      <c r="E487">
        <v>1</v>
      </c>
      <c r="F487" s="9">
        <v>117</v>
      </c>
      <c r="G487" s="7" t="s">
        <v>2340</v>
      </c>
      <c r="H487" s="7" t="s">
        <v>2353</v>
      </c>
      <c r="I487">
        <v>0</v>
      </c>
      <c r="J487">
        <v>0</v>
      </c>
    </row>
    <row r="488" spans="1:10" x14ac:dyDescent="0.25">
      <c r="A488" s="7" t="s">
        <v>1052</v>
      </c>
      <c r="B488" s="7" t="s">
        <v>2186</v>
      </c>
      <c r="C488">
        <v>4</v>
      </c>
      <c r="D488" s="7" t="s">
        <v>2339</v>
      </c>
      <c r="E488">
        <v>1</v>
      </c>
      <c r="F488" s="9">
        <v>142</v>
      </c>
      <c r="G488" s="7" t="s">
        <v>2340</v>
      </c>
      <c r="H488" s="7" t="s">
        <v>2353</v>
      </c>
      <c r="I488">
        <v>0</v>
      </c>
      <c r="J488">
        <v>0</v>
      </c>
    </row>
    <row r="489" spans="1:10" x14ac:dyDescent="0.25">
      <c r="A489" s="7" t="s">
        <v>1053</v>
      </c>
      <c r="B489" s="7" t="s">
        <v>2186</v>
      </c>
      <c r="C489">
        <v>4</v>
      </c>
      <c r="D489" s="7" t="s">
        <v>2339</v>
      </c>
      <c r="E489">
        <v>1</v>
      </c>
      <c r="F489" s="9">
        <v>142</v>
      </c>
      <c r="G489" s="7" t="s">
        <v>2340</v>
      </c>
      <c r="H489" s="7" t="s">
        <v>2353</v>
      </c>
      <c r="I489">
        <v>0</v>
      </c>
      <c r="J489">
        <v>0</v>
      </c>
    </row>
    <row r="490" spans="1:10" x14ac:dyDescent="0.25">
      <c r="A490" s="7" t="s">
        <v>1054</v>
      </c>
      <c r="B490" s="7" t="s">
        <v>2187</v>
      </c>
      <c r="C490">
        <v>4</v>
      </c>
      <c r="D490" s="7" t="s">
        <v>2339</v>
      </c>
      <c r="E490">
        <v>1</v>
      </c>
      <c r="F490" s="9">
        <v>142</v>
      </c>
      <c r="G490" s="7" t="s">
        <v>2340</v>
      </c>
      <c r="H490" s="7" t="s">
        <v>2353</v>
      </c>
      <c r="I490">
        <v>0</v>
      </c>
      <c r="J490">
        <v>0</v>
      </c>
    </row>
    <row r="491" spans="1:10" x14ac:dyDescent="0.25">
      <c r="A491" s="7" t="s">
        <v>1055</v>
      </c>
      <c r="B491" s="7" t="s">
        <v>2188</v>
      </c>
      <c r="C491">
        <v>4</v>
      </c>
      <c r="D491" s="7" t="s">
        <v>2339</v>
      </c>
      <c r="E491">
        <v>1</v>
      </c>
      <c r="F491" s="9">
        <v>142</v>
      </c>
      <c r="G491" s="7" t="s">
        <v>2340</v>
      </c>
      <c r="H491" s="7" t="s">
        <v>2353</v>
      </c>
      <c r="I491">
        <v>0</v>
      </c>
      <c r="J491">
        <v>0</v>
      </c>
    </row>
    <row r="492" spans="1:10" x14ac:dyDescent="0.25">
      <c r="A492" s="7" t="s">
        <v>1056</v>
      </c>
      <c r="B492" s="7" t="s">
        <v>2189</v>
      </c>
      <c r="C492">
        <v>4</v>
      </c>
      <c r="D492" s="7" t="s">
        <v>2339</v>
      </c>
      <c r="E492">
        <v>1</v>
      </c>
      <c r="F492" s="9">
        <v>16</v>
      </c>
      <c r="G492" s="7" t="s">
        <v>2340</v>
      </c>
      <c r="H492" s="7" t="s">
        <v>2353</v>
      </c>
      <c r="I492">
        <v>0</v>
      </c>
      <c r="J492">
        <v>0</v>
      </c>
    </row>
    <row r="493" spans="1:10" x14ac:dyDescent="0.25">
      <c r="A493" s="7" t="s">
        <v>1057</v>
      </c>
      <c r="B493" s="7" t="s">
        <v>2190</v>
      </c>
      <c r="C493">
        <v>4</v>
      </c>
      <c r="D493" s="7" t="s">
        <v>2339</v>
      </c>
      <c r="E493">
        <v>1</v>
      </c>
      <c r="F493" s="9">
        <v>16</v>
      </c>
      <c r="G493" s="7" t="s">
        <v>2340</v>
      </c>
      <c r="H493" s="7" t="s">
        <v>2353</v>
      </c>
      <c r="I493">
        <v>0</v>
      </c>
      <c r="J493">
        <v>0</v>
      </c>
    </row>
    <row r="494" spans="1:10" x14ac:dyDescent="0.25">
      <c r="A494" s="7" t="s">
        <v>1058</v>
      </c>
      <c r="B494" s="7" t="s">
        <v>2191</v>
      </c>
      <c r="C494">
        <v>4</v>
      </c>
      <c r="D494" s="7" t="s">
        <v>2339</v>
      </c>
      <c r="E494">
        <v>1</v>
      </c>
      <c r="F494" s="9">
        <v>300</v>
      </c>
      <c r="G494" s="7" t="s">
        <v>2340</v>
      </c>
      <c r="H494" s="7" t="s">
        <v>2353</v>
      </c>
      <c r="I494">
        <v>0</v>
      </c>
      <c r="J494">
        <v>0</v>
      </c>
    </row>
    <row r="495" spans="1:10" x14ac:dyDescent="0.25">
      <c r="A495" s="7" t="s">
        <v>1059</v>
      </c>
      <c r="B495" s="7" t="s">
        <v>2192</v>
      </c>
      <c r="C495">
        <v>4</v>
      </c>
      <c r="D495" s="7" t="s">
        <v>2339</v>
      </c>
      <c r="E495">
        <v>1</v>
      </c>
      <c r="F495" s="9">
        <v>1</v>
      </c>
      <c r="G495" s="7" t="s">
        <v>2340</v>
      </c>
      <c r="H495" s="7" t="s">
        <v>2353</v>
      </c>
      <c r="I495">
        <v>0</v>
      </c>
      <c r="J495">
        <v>0</v>
      </c>
    </row>
    <row r="496" spans="1:10" x14ac:dyDescent="0.25">
      <c r="A496" s="7" t="s">
        <v>794</v>
      </c>
      <c r="B496" s="7" t="s">
        <v>1919</v>
      </c>
      <c r="C496">
        <v>8</v>
      </c>
      <c r="D496" s="7" t="s">
        <v>2339</v>
      </c>
      <c r="E496">
        <v>1</v>
      </c>
      <c r="F496" s="9">
        <v>2</v>
      </c>
      <c r="G496" s="7" t="s">
        <v>2342</v>
      </c>
      <c r="H496" s="7" t="s">
        <v>2343</v>
      </c>
      <c r="I496">
        <v>0</v>
      </c>
      <c r="J496">
        <v>0</v>
      </c>
    </row>
    <row r="497" spans="1:10" x14ac:dyDescent="0.25">
      <c r="A497" s="7" t="s">
        <v>795</v>
      </c>
      <c r="B497" s="7" t="s">
        <v>1920</v>
      </c>
      <c r="C497">
        <v>8</v>
      </c>
      <c r="D497" s="7" t="s">
        <v>2339</v>
      </c>
      <c r="E497">
        <v>1</v>
      </c>
      <c r="F497" s="9">
        <v>1</v>
      </c>
      <c r="G497" s="7" t="s">
        <v>2342</v>
      </c>
      <c r="H497" s="7" t="s">
        <v>2343</v>
      </c>
      <c r="I497">
        <v>0</v>
      </c>
      <c r="J497">
        <v>0</v>
      </c>
    </row>
    <row r="498" spans="1:10" x14ac:dyDescent="0.25">
      <c r="A498" s="7" t="s">
        <v>796</v>
      </c>
      <c r="B498" s="7" t="s">
        <v>1921</v>
      </c>
      <c r="C498">
        <v>8</v>
      </c>
      <c r="D498" s="7" t="s">
        <v>2339</v>
      </c>
      <c r="E498">
        <v>1</v>
      </c>
      <c r="F498" s="9">
        <v>13</v>
      </c>
      <c r="G498" s="7" t="s">
        <v>2342</v>
      </c>
      <c r="H498" s="7" t="s">
        <v>2343</v>
      </c>
      <c r="I498">
        <v>0</v>
      </c>
      <c r="J498">
        <v>0</v>
      </c>
    </row>
    <row r="499" spans="1:10" x14ac:dyDescent="0.25">
      <c r="A499" s="7" t="s">
        <v>797</v>
      </c>
      <c r="B499" s="7" t="s">
        <v>1922</v>
      </c>
      <c r="C499">
        <v>8</v>
      </c>
      <c r="D499" s="7" t="s">
        <v>2339</v>
      </c>
      <c r="E499">
        <v>1</v>
      </c>
      <c r="F499" s="9">
        <v>5</v>
      </c>
      <c r="G499" s="7" t="s">
        <v>2342</v>
      </c>
      <c r="H499" s="7" t="s">
        <v>2343</v>
      </c>
      <c r="I499">
        <v>0</v>
      </c>
      <c r="J499">
        <v>0</v>
      </c>
    </row>
    <row r="500" spans="1:10" x14ac:dyDescent="0.25">
      <c r="A500" s="7" t="s">
        <v>798</v>
      </c>
      <c r="B500" s="7" t="s">
        <v>1923</v>
      </c>
      <c r="C500">
        <v>8</v>
      </c>
      <c r="D500" s="7" t="s">
        <v>2339</v>
      </c>
      <c r="E500">
        <v>1</v>
      </c>
      <c r="F500" s="9">
        <v>1</v>
      </c>
      <c r="G500" s="7" t="s">
        <v>2342</v>
      </c>
      <c r="H500" s="7" t="s">
        <v>2343</v>
      </c>
      <c r="I500">
        <v>0</v>
      </c>
      <c r="J500">
        <v>0</v>
      </c>
    </row>
    <row r="501" spans="1:10" x14ac:dyDescent="0.25">
      <c r="A501" s="7" t="s">
        <v>1060</v>
      </c>
      <c r="B501" s="7" t="s">
        <v>2193</v>
      </c>
      <c r="C501">
        <v>8</v>
      </c>
      <c r="D501" s="7" t="s">
        <v>2339</v>
      </c>
      <c r="E501">
        <v>1</v>
      </c>
      <c r="F501" s="9">
        <v>1</v>
      </c>
      <c r="G501" s="7" t="s">
        <v>2340</v>
      </c>
      <c r="H501" s="7" t="s">
        <v>2353</v>
      </c>
      <c r="I501">
        <v>0</v>
      </c>
      <c r="J501">
        <v>0</v>
      </c>
    </row>
    <row r="502" spans="1:10" x14ac:dyDescent="0.25">
      <c r="A502" s="7" t="s">
        <v>1061</v>
      </c>
      <c r="B502" s="7" t="s">
        <v>2194</v>
      </c>
      <c r="C502">
        <v>8</v>
      </c>
      <c r="D502" s="7" t="s">
        <v>2339</v>
      </c>
      <c r="E502">
        <v>1</v>
      </c>
      <c r="F502" s="9">
        <v>1</v>
      </c>
      <c r="G502" s="7" t="s">
        <v>2340</v>
      </c>
      <c r="H502" s="7" t="s">
        <v>2353</v>
      </c>
      <c r="I502">
        <v>0</v>
      </c>
      <c r="J502">
        <v>0</v>
      </c>
    </row>
    <row r="503" spans="1:10" x14ac:dyDescent="0.25">
      <c r="A503" s="7" t="s">
        <v>1062</v>
      </c>
      <c r="B503" s="7" t="s">
        <v>2195</v>
      </c>
      <c r="C503">
        <v>8</v>
      </c>
      <c r="D503" s="7" t="s">
        <v>2339</v>
      </c>
      <c r="E503">
        <v>1</v>
      </c>
      <c r="F503" s="9">
        <v>1</v>
      </c>
      <c r="G503" s="7" t="s">
        <v>2340</v>
      </c>
      <c r="H503" s="7" t="s">
        <v>2353</v>
      </c>
      <c r="I503">
        <v>0</v>
      </c>
      <c r="J503">
        <v>0</v>
      </c>
    </row>
    <row r="504" spans="1:10" x14ac:dyDescent="0.25">
      <c r="A504" s="7" t="s">
        <v>1063</v>
      </c>
      <c r="B504" s="7" t="s">
        <v>2196</v>
      </c>
      <c r="C504">
        <v>8</v>
      </c>
      <c r="D504" s="7" t="s">
        <v>2339</v>
      </c>
      <c r="E504">
        <v>1</v>
      </c>
      <c r="F504" s="9">
        <v>1</v>
      </c>
      <c r="G504" s="7" t="s">
        <v>2340</v>
      </c>
      <c r="H504" s="7" t="s">
        <v>2353</v>
      </c>
      <c r="I504">
        <v>0</v>
      </c>
      <c r="J504">
        <v>0</v>
      </c>
    </row>
    <row r="505" spans="1:10" x14ac:dyDescent="0.25">
      <c r="A505" s="7" t="s">
        <v>1064</v>
      </c>
      <c r="B505" s="7" t="s">
        <v>2197</v>
      </c>
      <c r="C505">
        <v>8</v>
      </c>
      <c r="D505" s="7" t="s">
        <v>2339</v>
      </c>
      <c r="E505">
        <v>1</v>
      </c>
      <c r="F505" s="9">
        <v>1</v>
      </c>
      <c r="G505" s="7" t="s">
        <v>2340</v>
      </c>
      <c r="H505" s="7" t="s">
        <v>2353</v>
      </c>
      <c r="I505">
        <v>0</v>
      </c>
      <c r="J505">
        <v>0</v>
      </c>
    </row>
    <row r="506" spans="1:10" x14ac:dyDescent="0.25">
      <c r="A506" s="7" t="s">
        <v>1065</v>
      </c>
      <c r="B506" s="7" t="s">
        <v>2198</v>
      </c>
      <c r="C506">
        <v>8</v>
      </c>
      <c r="D506" s="7" t="s">
        <v>2339</v>
      </c>
      <c r="E506">
        <v>1</v>
      </c>
      <c r="F506" s="9">
        <v>2</v>
      </c>
      <c r="G506" s="7" t="s">
        <v>2340</v>
      </c>
      <c r="H506" s="7" t="s">
        <v>2353</v>
      </c>
      <c r="I506">
        <v>0</v>
      </c>
      <c r="J506">
        <v>0</v>
      </c>
    </row>
    <row r="507" spans="1:10" x14ac:dyDescent="0.25">
      <c r="A507" s="7" t="s">
        <v>1066</v>
      </c>
      <c r="B507" s="7" t="s">
        <v>2199</v>
      </c>
      <c r="C507">
        <v>8</v>
      </c>
      <c r="D507" s="7" t="s">
        <v>2339</v>
      </c>
      <c r="E507">
        <v>1</v>
      </c>
      <c r="F507" s="9">
        <v>2</v>
      </c>
      <c r="G507" s="7" t="s">
        <v>2340</v>
      </c>
      <c r="H507" s="7" t="s">
        <v>2353</v>
      </c>
      <c r="I507">
        <v>0</v>
      </c>
      <c r="J507">
        <v>0</v>
      </c>
    </row>
    <row r="508" spans="1:10" x14ac:dyDescent="0.25">
      <c r="A508" s="7" t="s">
        <v>1067</v>
      </c>
      <c r="B508" s="7" t="s">
        <v>2200</v>
      </c>
      <c r="C508">
        <v>8</v>
      </c>
      <c r="D508" s="7" t="s">
        <v>2339</v>
      </c>
      <c r="E508">
        <v>1</v>
      </c>
      <c r="F508" s="9">
        <v>1</v>
      </c>
      <c r="G508" s="7" t="s">
        <v>2340</v>
      </c>
      <c r="H508" s="7" t="s">
        <v>2353</v>
      </c>
      <c r="I508">
        <v>0</v>
      </c>
      <c r="J508">
        <v>0</v>
      </c>
    </row>
    <row r="509" spans="1:10" x14ac:dyDescent="0.25">
      <c r="A509" s="7" t="s">
        <v>1068</v>
      </c>
      <c r="B509" s="7" t="s">
        <v>2201</v>
      </c>
      <c r="C509">
        <v>8</v>
      </c>
      <c r="D509" s="7" t="s">
        <v>2339</v>
      </c>
      <c r="E509">
        <v>1</v>
      </c>
      <c r="F509" s="9">
        <v>1</v>
      </c>
      <c r="G509" s="7" t="s">
        <v>2340</v>
      </c>
      <c r="H509" s="7" t="s">
        <v>2353</v>
      </c>
      <c r="I509">
        <v>0</v>
      </c>
      <c r="J509">
        <v>0</v>
      </c>
    </row>
    <row r="510" spans="1:10" x14ac:dyDescent="0.25">
      <c r="A510" s="7" t="s">
        <v>1069</v>
      </c>
      <c r="B510" s="7" t="s">
        <v>2202</v>
      </c>
      <c r="C510">
        <v>8</v>
      </c>
      <c r="D510" s="7" t="s">
        <v>2339</v>
      </c>
      <c r="E510">
        <v>1</v>
      </c>
      <c r="F510" s="9">
        <v>1</v>
      </c>
      <c r="G510" s="7" t="s">
        <v>2340</v>
      </c>
      <c r="H510" s="7" t="s">
        <v>2353</v>
      </c>
      <c r="I510">
        <v>0</v>
      </c>
      <c r="J510">
        <v>0</v>
      </c>
    </row>
    <row r="511" spans="1:10" x14ac:dyDescent="0.25">
      <c r="A511" s="7" t="s">
        <v>1070</v>
      </c>
      <c r="B511" s="7" t="s">
        <v>2203</v>
      </c>
      <c r="C511">
        <v>8</v>
      </c>
      <c r="D511" s="7" t="s">
        <v>2339</v>
      </c>
      <c r="E511">
        <v>1</v>
      </c>
      <c r="F511" s="9">
        <v>1</v>
      </c>
      <c r="G511" s="7" t="s">
        <v>2340</v>
      </c>
      <c r="H511" s="7" t="s">
        <v>2353</v>
      </c>
      <c r="I511">
        <v>0</v>
      </c>
      <c r="J511">
        <v>0</v>
      </c>
    </row>
    <row r="512" spans="1:10" x14ac:dyDescent="0.25">
      <c r="A512" s="7" t="s">
        <v>1071</v>
      </c>
      <c r="B512" s="7" t="s">
        <v>2204</v>
      </c>
      <c r="C512">
        <v>8</v>
      </c>
      <c r="D512" s="7" t="s">
        <v>2339</v>
      </c>
      <c r="E512">
        <v>1</v>
      </c>
      <c r="F512" s="9">
        <v>1</v>
      </c>
      <c r="G512" s="7" t="s">
        <v>2340</v>
      </c>
      <c r="H512" s="7" t="s">
        <v>2353</v>
      </c>
      <c r="I512">
        <v>0</v>
      </c>
      <c r="J512">
        <v>0</v>
      </c>
    </row>
    <row r="513" spans="1:10" x14ac:dyDescent="0.25">
      <c r="A513" s="7" t="s">
        <v>1072</v>
      </c>
      <c r="B513" s="7" t="s">
        <v>2205</v>
      </c>
      <c r="C513">
        <v>8</v>
      </c>
      <c r="D513" s="7" t="s">
        <v>2339</v>
      </c>
      <c r="E513">
        <v>1</v>
      </c>
      <c r="F513" s="9">
        <v>1</v>
      </c>
      <c r="G513" s="7" t="s">
        <v>2340</v>
      </c>
      <c r="H513" s="7" t="s">
        <v>2353</v>
      </c>
      <c r="I513">
        <v>0</v>
      </c>
      <c r="J513">
        <v>0</v>
      </c>
    </row>
    <row r="514" spans="1:10" x14ac:dyDescent="0.25">
      <c r="A514" s="7" t="s">
        <v>1073</v>
      </c>
      <c r="B514" s="7" t="s">
        <v>2206</v>
      </c>
      <c r="C514">
        <v>8</v>
      </c>
      <c r="D514" s="7" t="s">
        <v>2339</v>
      </c>
      <c r="E514">
        <v>1</v>
      </c>
      <c r="F514" s="9">
        <v>1</v>
      </c>
      <c r="G514" s="7" t="s">
        <v>2340</v>
      </c>
      <c r="H514" s="7" t="s">
        <v>2353</v>
      </c>
      <c r="I514">
        <v>0</v>
      </c>
      <c r="J514">
        <v>0</v>
      </c>
    </row>
    <row r="515" spans="1:10" x14ac:dyDescent="0.25">
      <c r="A515" s="7" t="s">
        <v>1074</v>
      </c>
      <c r="B515" s="7" t="s">
        <v>2207</v>
      </c>
      <c r="C515">
        <v>8</v>
      </c>
      <c r="D515" s="7" t="s">
        <v>2339</v>
      </c>
      <c r="E515">
        <v>1</v>
      </c>
      <c r="F515" s="9">
        <v>1</v>
      </c>
      <c r="G515" s="7" t="s">
        <v>2340</v>
      </c>
      <c r="H515" s="7" t="s">
        <v>2353</v>
      </c>
      <c r="I515">
        <v>0</v>
      </c>
      <c r="J515">
        <v>0</v>
      </c>
    </row>
    <row r="516" spans="1:10" x14ac:dyDescent="0.25">
      <c r="A516" s="7" t="s">
        <v>1075</v>
      </c>
      <c r="B516" s="7" t="s">
        <v>2208</v>
      </c>
      <c r="C516">
        <v>8</v>
      </c>
      <c r="D516" s="7" t="s">
        <v>2339</v>
      </c>
      <c r="E516">
        <v>1</v>
      </c>
      <c r="F516" s="9">
        <v>1</v>
      </c>
      <c r="G516" s="7" t="s">
        <v>2340</v>
      </c>
      <c r="H516" s="7" t="s">
        <v>2353</v>
      </c>
      <c r="I516">
        <v>0</v>
      </c>
      <c r="J516">
        <v>0</v>
      </c>
    </row>
    <row r="517" spans="1:10" x14ac:dyDescent="0.25">
      <c r="A517" s="7" t="s">
        <v>1076</v>
      </c>
      <c r="B517" s="7" t="s">
        <v>2209</v>
      </c>
      <c r="C517">
        <v>8</v>
      </c>
      <c r="D517" s="7" t="s">
        <v>2339</v>
      </c>
      <c r="E517">
        <v>1</v>
      </c>
      <c r="F517" s="9">
        <v>1</v>
      </c>
      <c r="G517" s="7" t="s">
        <v>2340</v>
      </c>
      <c r="H517" s="7" t="s">
        <v>2353</v>
      </c>
      <c r="I517">
        <v>0</v>
      </c>
      <c r="J517">
        <v>0</v>
      </c>
    </row>
    <row r="518" spans="1:10" x14ac:dyDescent="0.25">
      <c r="A518" s="7" t="s">
        <v>1077</v>
      </c>
      <c r="B518" s="7" t="s">
        <v>2210</v>
      </c>
      <c r="C518">
        <v>8</v>
      </c>
      <c r="D518" s="7" t="s">
        <v>2339</v>
      </c>
      <c r="E518">
        <v>1</v>
      </c>
      <c r="F518" s="9">
        <v>1</v>
      </c>
      <c r="G518" s="7" t="s">
        <v>2340</v>
      </c>
      <c r="H518" s="7" t="s">
        <v>2353</v>
      </c>
      <c r="I518">
        <v>0</v>
      </c>
      <c r="J518">
        <v>0</v>
      </c>
    </row>
    <row r="519" spans="1:10" x14ac:dyDescent="0.25">
      <c r="A519" s="7" t="s">
        <v>2354</v>
      </c>
      <c r="B519" s="7" t="s">
        <v>2355</v>
      </c>
      <c r="C519">
        <v>8</v>
      </c>
      <c r="D519" s="7" t="s">
        <v>2339</v>
      </c>
      <c r="E519">
        <v>1</v>
      </c>
      <c r="F519" s="9">
        <v>0</v>
      </c>
      <c r="G519" s="7" t="s">
        <v>2340</v>
      </c>
      <c r="H519" s="7" t="s">
        <v>2353</v>
      </c>
      <c r="I519">
        <v>0</v>
      </c>
      <c r="J519">
        <v>0</v>
      </c>
    </row>
    <row r="520" spans="1:10" x14ac:dyDescent="0.25">
      <c r="A520" s="7" t="s">
        <v>1078</v>
      </c>
      <c r="B520" s="7" t="s">
        <v>2211</v>
      </c>
      <c r="C520">
        <v>8</v>
      </c>
      <c r="D520" s="7" t="s">
        <v>2339</v>
      </c>
      <c r="E520">
        <v>1</v>
      </c>
      <c r="F520" s="9">
        <v>1</v>
      </c>
      <c r="G520" s="7" t="s">
        <v>2340</v>
      </c>
      <c r="H520" s="7" t="s">
        <v>2353</v>
      </c>
      <c r="I520">
        <v>0</v>
      </c>
      <c r="J520">
        <v>0</v>
      </c>
    </row>
    <row r="521" spans="1:10" x14ac:dyDescent="0.25">
      <c r="A521" s="7" t="s">
        <v>1079</v>
      </c>
      <c r="B521" s="7" t="s">
        <v>2211</v>
      </c>
      <c r="C521">
        <v>8</v>
      </c>
      <c r="D521" s="7" t="s">
        <v>2339</v>
      </c>
      <c r="E521">
        <v>1</v>
      </c>
      <c r="F521" s="9">
        <v>1</v>
      </c>
      <c r="G521" s="7" t="s">
        <v>2340</v>
      </c>
      <c r="H521" s="7" t="s">
        <v>2353</v>
      </c>
      <c r="I521">
        <v>0</v>
      </c>
      <c r="J521">
        <v>0</v>
      </c>
    </row>
    <row r="522" spans="1:10" x14ac:dyDescent="0.25">
      <c r="A522" s="7" t="s">
        <v>1080</v>
      </c>
      <c r="B522" s="7" t="s">
        <v>2212</v>
      </c>
      <c r="C522">
        <v>8</v>
      </c>
      <c r="D522" s="7" t="s">
        <v>2339</v>
      </c>
      <c r="E522">
        <v>1</v>
      </c>
      <c r="F522" s="9">
        <v>1</v>
      </c>
      <c r="G522" s="7" t="s">
        <v>2340</v>
      </c>
      <c r="H522" s="7" t="s">
        <v>2353</v>
      </c>
      <c r="I522">
        <v>0</v>
      </c>
      <c r="J522">
        <v>0</v>
      </c>
    </row>
    <row r="523" spans="1:10" x14ac:dyDescent="0.25">
      <c r="A523" s="7" t="s">
        <v>1081</v>
      </c>
      <c r="B523" s="7" t="s">
        <v>2213</v>
      </c>
      <c r="C523">
        <v>8</v>
      </c>
      <c r="D523" s="7" t="s">
        <v>2339</v>
      </c>
      <c r="E523">
        <v>1</v>
      </c>
      <c r="F523" s="9">
        <v>1</v>
      </c>
      <c r="G523" s="7" t="s">
        <v>2340</v>
      </c>
      <c r="H523" s="7" t="s">
        <v>2353</v>
      </c>
      <c r="I523">
        <v>0</v>
      </c>
      <c r="J523">
        <v>0</v>
      </c>
    </row>
    <row r="524" spans="1:10" x14ac:dyDescent="0.25">
      <c r="A524" s="7" t="s">
        <v>1082</v>
      </c>
      <c r="B524" s="7" t="s">
        <v>2201</v>
      </c>
      <c r="C524">
        <v>8</v>
      </c>
      <c r="D524" s="7" t="s">
        <v>2339</v>
      </c>
      <c r="E524">
        <v>1</v>
      </c>
      <c r="F524" s="9">
        <v>1</v>
      </c>
      <c r="G524" s="7" t="s">
        <v>2340</v>
      </c>
      <c r="H524" s="7" t="s">
        <v>2353</v>
      </c>
      <c r="I524">
        <v>0</v>
      </c>
      <c r="J524">
        <v>0</v>
      </c>
    </row>
    <row r="525" spans="1:10" x14ac:dyDescent="0.25">
      <c r="A525" s="7" t="s">
        <v>1083</v>
      </c>
      <c r="B525" s="7" t="s">
        <v>2214</v>
      </c>
      <c r="C525">
        <v>8</v>
      </c>
      <c r="D525" s="7" t="s">
        <v>2339</v>
      </c>
      <c r="E525">
        <v>1</v>
      </c>
      <c r="F525" s="9">
        <v>1</v>
      </c>
      <c r="G525" s="7" t="s">
        <v>2340</v>
      </c>
      <c r="H525" s="7" t="s">
        <v>2353</v>
      </c>
      <c r="I525">
        <v>0</v>
      </c>
      <c r="J525">
        <v>0</v>
      </c>
    </row>
    <row r="526" spans="1:10" x14ac:dyDescent="0.25">
      <c r="A526" s="7" t="s">
        <v>1084</v>
      </c>
      <c r="B526" s="7" t="s">
        <v>2215</v>
      </c>
      <c r="C526">
        <v>8</v>
      </c>
      <c r="D526" s="7" t="s">
        <v>2339</v>
      </c>
      <c r="E526">
        <v>1</v>
      </c>
      <c r="F526" s="9">
        <v>1</v>
      </c>
      <c r="G526" s="7" t="s">
        <v>2340</v>
      </c>
      <c r="H526" s="7" t="s">
        <v>2353</v>
      </c>
      <c r="I526">
        <v>0</v>
      </c>
      <c r="J526">
        <v>0</v>
      </c>
    </row>
    <row r="527" spans="1:10" x14ac:dyDescent="0.25">
      <c r="A527" s="7" t="s">
        <v>1085</v>
      </c>
      <c r="B527" s="7" t="s">
        <v>2216</v>
      </c>
      <c r="C527">
        <v>8</v>
      </c>
      <c r="D527" s="7" t="s">
        <v>2339</v>
      </c>
      <c r="E527">
        <v>1</v>
      </c>
      <c r="F527" s="9">
        <v>1</v>
      </c>
      <c r="G527" s="7" t="s">
        <v>2340</v>
      </c>
      <c r="H527" s="7" t="s">
        <v>2353</v>
      </c>
      <c r="I527">
        <v>0</v>
      </c>
      <c r="J527">
        <v>0</v>
      </c>
    </row>
    <row r="528" spans="1:10" x14ac:dyDescent="0.25">
      <c r="A528" s="7" t="s">
        <v>1086</v>
      </c>
      <c r="B528" s="7" t="s">
        <v>2217</v>
      </c>
      <c r="C528">
        <v>8</v>
      </c>
      <c r="D528" s="7" t="s">
        <v>2339</v>
      </c>
      <c r="E528">
        <v>1</v>
      </c>
      <c r="F528" s="9">
        <v>4</v>
      </c>
      <c r="G528" s="7" t="s">
        <v>2340</v>
      </c>
      <c r="H528" s="7" t="s">
        <v>2353</v>
      </c>
      <c r="I528">
        <v>0</v>
      </c>
      <c r="J528">
        <v>0</v>
      </c>
    </row>
    <row r="529" spans="1:10" x14ac:dyDescent="0.25">
      <c r="A529" s="7" t="s">
        <v>1087</v>
      </c>
      <c r="B529" s="7" t="s">
        <v>2218</v>
      </c>
      <c r="C529">
        <v>8</v>
      </c>
      <c r="D529" s="7" t="s">
        <v>2339</v>
      </c>
      <c r="E529">
        <v>1</v>
      </c>
      <c r="F529" s="9">
        <v>6</v>
      </c>
      <c r="G529" s="7" t="s">
        <v>2340</v>
      </c>
      <c r="H529" s="7" t="s">
        <v>2353</v>
      </c>
      <c r="I529">
        <v>0</v>
      </c>
      <c r="J529">
        <v>0</v>
      </c>
    </row>
    <row r="530" spans="1:10" x14ac:dyDescent="0.25">
      <c r="A530" s="7" t="s">
        <v>1088</v>
      </c>
      <c r="B530" s="7" t="s">
        <v>2219</v>
      </c>
      <c r="C530">
        <v>8</v>
      </c>
      <c r="D530" s="7" t="s">
        <v>2339</v>
      </c>
      <c r="E530">
        <v>1</v>
      </c>
      <c r="F530" s="9">
        <v>1</v>
      </c>
      <c r="G530" s="7" t="s">
        <v>2340</v>
      </c>
      <c r="H530" s="7" t="s">
        <v>2353</v>
      </c>
      <c r="I530">
        <v>0</v>
      </c>
      <c r="J530">
        <v>0</v>
      </c>
    </row>
    <row r="531" spans="1:10" x14ac:dyDescent="0.25">
      <c r="A531" s="7" t="s">
        <v>1089</v>
      </c>
      <c r="B531" s="7" t="s">
        <v>2220</v>
      </c>
      <c r="C531">
        <v>4</v>
      </c>
      <c r="D531" s="7" t="s">
        <v>2339</v>
      </c>
      <c r="E531">
        <v>1</v>
      </c>
      <c r="F531" s="9">
        <v>2</v>
      </c>
      <c r="G531" s="7" t="s">
        <v>2340</v>
      </c>
      <c r="H531" s="7" t="s">
        <v>2356</v>
      </c>
      <c r="I531">
        <v>0</v>
      </c>
      <c r="J531">
        <v>0</v>
      </c>
    </row>
    <row r="532" spans="1:10" x14ac:dyDescent="0.25">
      <c r="A532" s="7" t="s">
        <v>1090</v>
      </c>
      <c r="B532" s="7" t="s">
        <v>2221</v>
      </c>
      <c r="C532">
        <v>4</v>
      </c>
      <c r="D532" s="7" t="s">
        <v>2339</v>
      </c>
      <c r="E532">
        <v>1</v>
      </c>
      <c r="F532" s="9">
        <v>2</v>
      </c>
      <c r="G532" s="7" t="s">
        <v>2340</v>
      </c>
      <c r="H532" s="7" t="s">
        <v>2356</v>
      </c>
      <c r="I532">
        <v>0</v>
      </c>
      <c r="J532">
        <v>0</v>
      </c>
    </row>
    <row r="533" spans="1:10" x14ac:dyDescent="0.25">
      <c r="A533" s="7" t="s">
        <v>1091</v>
      </c>
      <c r="B533" s="7" t="s">
        <v>2222</v>
      </c>
      <c r="C533">
        <v>4</v>
      </c>
      <c r="D533" s="7" t="s">
        <v>2339</v>
      </c>
      <c r="E533">
        <v>1</v>
      </c>
      <c r="F533" s="9">
        <v>7</v>
      </c>
      <c r="G533" s="7" t="s">
        <v>2340</v>
      </c>
      <c r="H533" s="7" t="s">
        <v>2356</v>
      </c>
      <c r="I533">
        <v>0</v>
      </c>
      <c r="J533">
        <v>0</v>
      </c>
    </row>
    <row r="534" spans="1:10" x14ac:dyDescent="0.25">
      <c r="A534" s="7" t="s">
        <v>1187</v>
      </c>
      <c r="B534" s="7" t="s">
        <v>2314</v>
      </c>
      <c r="C534">
        <v>4</v>
      </c>
      <c r="D534" s="7" t="s">
        <v>2339</v>
      </c>
      <c r="E534">
        <v>1</v>
      </c>
      <c r="F534" s="9">
        <v>1</v>
      </c>
      <c r="G534" s="7" t="s">
        <v>2357</v>
      </c>
      <c r="H534" s="7" t="s">
        <v>2353</v>
      </c>
      <c r="I534">
        <v>0</v>
      </c>
      <c r="J534">
        <v>0</v>
      </c>
    </row>
    <row r="535" spans="1:10" x14ac:dyDescent="0.25">
      <c r="A535" s="7" t="s">
        <v>105</v>
      </c>
      <c r="B535" s="7" t="s">
        <v>1255</v>
      </c>
      <c r="C535">
        <v>4</v>
      </c>
      <c r="D535" s="7" t="s">
        <v>2344</v>
      </c>
      <c r="E535">
        <v>1</v>
      </c>
      <c r="F535" s="9">
        <v>1</v>
      </c>
      <c r="G535" s="7" t="s">
        <v>2345</v>
      </c>
      <c r="H535" s="7" t="s">
        <v>2346</v>
      </c>
      <c r="I535">
        <v>0</v>
      </c>
      <c r="J535">
        <v>0</v>
      </c>
    </row>
    <row r="536" spans="1:10" x14ac:dyDescent="0.25">
      <c r="A536" s="7" t="s">
        <v>106</v>
      </c>
      <c r="B536" s="7" t="s">
        <v>1256</v>
      </c>
      <c r="C536">
        <v>4</v>
      </c>
      <c r="D536" s="7" t="s">
        <v>2344</v>
      </c>
      <c r="E536">
        <v>1</v>
      </c>
      <c r="F536" s="9">
        <v>1</v>
      </c>
      <c r="G536" s="7" t="s">
        <v>2345</v>
      </c>
      <c r="H536" s="7" t="s">
        <v>2346</v>
      </c>
      <c r="I536">
        <v>0</v>
      </c>
      <c r="J536">
        <v>0</v>
      </c>
    </row>
    <row r="537" spans="1:10" x14ac:dyDescent="0.25">
      <c r="A537" s="7" t="s">
        <v>1092</v>
      </c>
      <c r="B537" s="7" t="s">
        <v>2223</v>
      </c>
      <c r="C537">
        <v>8</v>
      </c>
      <c r="D537" s="7" t="s">
        <v>2339</v>
      </c>
      <c r="E537">
        <v>1</v>
      </c>
      <c r="F537" s="9">
        <v>1</v>
      </c>
      <c r="G537" s="7" t="s">
        <v>2340</v>
      </c>
      <c r="H537" s="7" t="s">
        <v>2353</v>
      </c>
      <c r="I537">
        <v>0</v>
      </c>
      <c r="J537">
        <v>0</v>
      </c>
    </row>
    <row r="538" spans="1:10" x14ac:dyDescent="0.25">
      <c r="A538" s="7" t="s">
        <v>1093</v>
      </c>
      <c r="B538" s="7" t="s">
        <v>2224</v>
      </c>
      <c r="C538">
        <v>8</v>
      </c>
      <c r="D538" s="7" t="s">
        <v>2339</v>
      </c>
      <c r="E538">
        <v>1</v>
      </c>
      <c r="F538" s="9">
        <v>1</v>
      </c>
      <c r="G538" s="7" t="s">
        <v>2340</v>
      </c>
      <c r="H538" s="7" t="s">
        <v>2353</v>
      </c>
      <c r="I538">
        <v>0</v>
      </c>
      <c r="J538">
        <v>0</v>
      </c>
    </row>
    <row r="539" spans="1:10" x14ac:dyDescent="0.25">
      <c r="A539" s="7" t="s">
        <v>1094</v>
      </c>
      <c r="B539" s="7" t="s">
        <v>2225</v>
      </c>
      <c r="C539">
        <v>8</v>
      </c>
      <c r="D539" s="7" t="s">
        <v>2339</v>
      </c>
      <c r="E539">
        <v>1</v>
      </c>
      <c r="F539" s="9">
        <v>1</v>
      </c>
      <c r="G539" s="7" t="s">
        <v>2340</v>
      </c>
      <c r="H539" s="7" t="s">
        <v>2353</v>
      </c>
      <c r="I539">
        <v>0</v>
      </c>
      <c r="J539">
        <v>0</v>
      </c>
    </row>
    <row r="540" spans="1:10" x14ac:dyDescent="0.25">
      <c r="A540" s="7" t="s">
        <v>1095</v>
      </c>
      <c r="B540" s="7" t="s">
        <v>2226</v>
      </c>
      <c r="C540">
        <v>8</v>
      </c>
      <c r="D540" s="7" t="s">
        <v>2339</v>
      </c>
      <c r="E540">
        <v>1</v>
      </c>
      <c r="F540" s="9">
        <v>20</v>
      </c>
      <c r="G540" s="7" t="s">
        <v>2340</v>
      </c>
      <c r="H540" s="7" t="s">
        <v>2353</v>
      </c>
      <c r="I540">
        <v>0</v>
      </c>
      <c r="J540">
        <v>0</v>
      </c>
    </row>
    <row r="541" spans="1:10" x14ac:dyDescent="0.25">
      <c r="A541" s="7" t="s">
        <v>107</v>
      </c>
      <c r="B541" s="7" t="s">
        <v>1257</v>
      </c>
      <c r="C541">
        <v>4</v>
      </c>
      <c r="D541" s="7" t="s">
        <v>2344</v>
      </c>
      <c r="E541">
        <v>1</v>
      </c>
      <c r="F541" s="9">
        <v>15</v>
      </c>
      <c r="G541" s="7" t="s">
        <v>2345</v>
      </c>
      <c r="H541" s="7" t="s">
        <v>2346</v>
      </c>
      <c r="I541">
        <v>0</v>
      </c>
      <c r="J541">
        <v>0</v>
      </c>
    </row>
    <row r="542" spans="1:10" x14ac:dyDescent="0.25">
      <c r="A542" s="7" t="s">
        <v>108</v>
      </c>
      <c r="B542" s="7" t="s">
        <v>1258</v>
      </c>
      <c r="C542">
        <v>4</v>
      </c>
      <c r="D542" s="7" t="s">
        <v>2344</v>
      </c>
      <c r="E542">
        <v>1</v>
      </c>
      <c r="F542" s="9">
        <v>30</v>
      </c>
      <c r="G542" s="7" t="s">
        <v>2345</v>
      </c>
      <c r="H542" s="7" t="s">
        <v>2346</v>
      </c>
      <c r="I542">
        <v>0</v>
      </c>
      <c r="J542">
        <v>0</v>
      </c>
    </row>
    <row r="543" spans="1:10" x14ac:dyDescent="0.25">
      <c r="A543" s="7" t="s">
        <v>109</v>
      </c>
      <c r="B543" s="7" t="s">
        <v>1259</v>
      </c>
      <c r="C543">
        <v>4</v>
      </c>
      <c r="D543" s="7" t="s">
        <v>2344</v>
      </c>
      <c r="E543">
        <v>1</v>
      </c>
      <c r="F543" s="9">
        <v>10</v>
      </c>
      <c r="G543" s="7" t="s">
        <v>2345</v>
      </c>
      <c r="H543" s="7" t="s">
        <v>2346</v>
      </c>
      <c r="I543">
        <v>0</v>
      </c>
      <c r="J543">
        <v>0</v>
      </c>
    </row>
    <row r="544" spans="1:10" x14ac:dyDescent="0.25">
      <c r="A544" s="7" t="s">
        <v>110</v>
      </c>
      <c r="B544" s="7" t="s">
        <v>1260</v>
      </c>
      <c r="C544">
        <v>4</v>
      </c>
      <c r="D544" s="7" t="s">
        <v>2344</v>
      </c>
      <c r="E544">
        <v>1</v>
      </c>
      <c r="F544" s="9">
        <v>40</v>
      </c>
      <c r="G544" s="7" t="s">
        <v>2345</v>
      </c>
      <c r="H544" s="7" t="s">
        <v>2346</v>
      </c>
      <c r="I544">
        <v>0</v>
      </c>
      <c r="J544">
        <v>0</v>
      </c>
    </row>
    <row r="545" spans="1:10" x14ac:dyDescent="0.25">
      <c r="A545" s="7" t="s">
        <v>1096</v>
      </c>
      <c r="B545" s="7" t="s">
        <v>2227</v>
      </c>
      <c r="C545">
        <v>8</v>
      </c>
      <c r="D545" s="7" t="s">
        <v>2339</v>
      </c>
      <c r="E545">
        <v>1</v>
      </c>
      <c r="F545" s="9">
        <v>40</v>
      </c>
      <c r="G545" s="7" t="s">
        <v>2340</v>
      </c>
      <c r="H545" s="7" t="s">
        <v>2353</v>
      </c>
      <c r="I545">
        <v>0</v>
      </c>
      <c r="J545">
        <v>0</v>
      </c>
    </row>
    <row r="546" spans="1:10" x14ac:dyDescent="0.25">
      <c r="A546" s="7" t="s">
        <v>1097</v>
      </c>
      <c r="B546" s="7" t="s">
        <v>2228</v>
      </c>
      <c r="C546">
        <v>8</v>
      </c>
      <c r="D546" s="7" t="s">
        <v>2339</v>
      </c>
      <c r="E546">
        <v>1</v>
      </c>
      <c r="F546" s="9">
        <v>6</v>
      </c>
      <c r="G546" s="7" t="s">
        <v>2340</v>
      </c>
      <c r="H546" s="7" t="s">
        <v>2353</v>
      </c>
      <c r="I546">
        <v>0</v>
      </c>
      <c r="J546">
        <v>0</v>
      </c>
    </row>
    <row r="547" spans="1:10" x14ac:dyDescent="0.25">
      <c r="A547" s="7" t="s">
        <v>111</v>
      </c>
      <c r="B547" s="7" t="s">
        <v>1261</v>
      </c>
      <c r="C547">
        <v>4</v>
      </c>
      <c r="D547" s="7" t="s">
        <v>2344</v>
      </c>
      <c r="E547">
        <v>1</v>
      </c>
      <c r="F547" s="9">
        <v>4</v>
      </c>
      <c r="G547" s="7" t="s">
        <v>2345</v>
      </c>
      <c r="H547" s="7" t="s">
        <v>2346</v>
      </c>
      <c r="I547">
        <v>0</v>
      </c>
      <c r="J547">
        <v>0</v>
      </c>
    </row>
    <row r="548" spans="1:10" x14ac:dyDescent="0.25">
      <c r="A548" s="7" t="s">
        <v>1098</v>
      </c>
      <c r="B548" s="7" t="s">
        <v>2229</v>
      </c>
      <c r="C548">
        <v>8</v>
      </c>
      <c r="D548" s="7" t="s">
        <v>2339</v>
      </c>
      <c r="E548">
        <v>1</v>
      </c>
      <c r="F548" s="9">
        <v>8</v>
      </c>
      <c r="G548" s="7" t="s">
        <v>2340</v>
      </c>
      <c r="H548" s="7" t="s">
        <v>2353</v>
      </c>
      <c r="I548">
        <v>0</v>
      </c>
      <c r="J548">
        <v>0</v>
      </c>
    </row>
    <row r="549" spans="1:10" x14ac:dyDescent="0.25">
      <c r="A549" s="7" t="s">
        <v>112</v>
      </c>
      <c r="B549" s="7" t="s">
        <v>1262</v>
      </c>
      <c r="C549">
        <v>4</v>
      </c>
      <c r="D549" s="7" t="s">
        <v>2344</v>
      </c>
      <c r="E549">
        <v>1</v>
      </c>
      <c r="F549" s="9">
        <v>8</v>
      </c>
      <c r="G549" s="7" t="s">
        <v>2345</v>
      </c>
      <c r="H549" s="7" t="s">
        <v>2346</v>
      </c>
      <c r="I549">
        <v>0</v>
      </c>
      <c r="J549">
        <v>0</v>
      </c>
    </row>
    <row r="550" spans="1:10" x14ac:dyDescent="0.25">
      <c r="A550" s="7" t="s">
        <v>113</v>
      </c>
      <c r="B550" s="7" t="s">
        <v>1263</v>
      </c>
      <c r="C550">
        <v>4</v>
      </c>
      <c r="D550" s="7" t="s">
        <v>2344</v>
      </c>
      <c r="E550">
        <v>1</v>
      </c>
      <c r="F550" s="9">
        <v>25</v>
      </c>
      <c r="G550" s="7" t="s">
        <v>2345</v>
      </c>
      <c r="H550" s="7" t="s">
        <v>2346</v>
      </c>
      <c r="I550">
        <v>0</v>
      </c>
      <c r="J550">
        <v>0</v>
      </c>
    </row>
    <row r="551" spans="1:10" x14ac:dyDescent="0.25">
      <c r="A551" s="7" t="s">
        <v>1099</v>
      </c>
      <c r="B551" s="7" t="s">
        <v>2230</v>
      </c>
      <c r="C551">
        <v>8</v>
      </c>
      <c r="D551" s="7" t="s">
        <v>2339</v>
      </c>
      <c r="E551">
        <v>1</v>
      </c>
      <c r="F551" s="9">
        <v>13</v>
      </c>
      <c r="G551" s="7" t="s">
        <v>2340</v>
      </c>
      <c r="H551" s="7" t="s">
        <v>2353</v>
      </c>
      <c r="I551">
        <v>0</v>
      </c>
      <c r="J551">
        <v>0</v>
      </c>
    </row>
    <row r="552" spans="1:10" x14ac:dyDescent="0.25">
      <c r="A552" s="7" t="s">
        <v>1100</v>
      </c>
      <c r="B552" s="7" t="s">
        <v>2231</v>
      </c>
      <c r="C552">
        <v>8</v>
      </c>
      <c r="D552" s="7" t="s">
        <v>2339</v>
      </c>
      <c r="E552">
        <v>1</v>
      </c>
      <c r="F552" s="9">
        <v>15</v>
      </c>
      <c r="G552" s="7" t="s">
        <v>2340</v>
      </c>
      <c r="H552" s="7" t="s">
        <v>2353</v>
      </c>
      <c r="I552">
        <v>0</v>
      </c>
      <c r="J552">
        <v>0</v>
      </c>
    </row>
    <row r="553" spans="1:10" x14ac:dyDescent="0.25">
      <c r="A553" s="7" t="s">
        <v>1101</v>
      </c>
      <c r="B553" s="7" t="s">
        <v>2232</v>
      </c>
      <c r="C553">
        <v>8</v>
      </c>
      <c r="D553" s="7" t="s">
        <v>2339</v>
      </c>
      <c r="E553">
        <v>1</v>
      </c>
      <c r="F553" s="9">
        <v>15</v>
      </c>
      <c r="G553" s="7" t="s">
        <v>2340</v>
      </c>
      <c r="H553" s="7" t="s">
        <v>2353</v>
      </c>
      <c r="I553">
        <v>0</v>
      </c>
      <c r="J553">
        <v>0</v>
      </c>
    </row>
    <row r="554" spans="1:10" x14ac:dyDescent="0.25">
      <c r="A554" s="7" t="s">
        <v>1102</v>
      </c>
      <c r="B554" s="7" t="s">
        <v>2233</v>
      </c>
      <c r="C554">
        <v>8</v>
      </c>
      <c r="D554" s="7" t="s">
        <v>2339</v>
      </c>
      <c r="E554">
        <v>1</v>
      </c>
      <c r="F554" s="9">
        <v>10</v>
      </c>
      <c r="G554" s="7" t="s">
        <v>2340</v>
      </c>
      <c r="H554" s="7" t="s">
        <v>2353</v>
      </c>
      <c r="I554">
        <v>0</v>
      </c>
      <c r="J554">
        <v>0</v>
      </c>
    </row>
    <row r="555" spans="1:10" x14ac:dyDescent="0.25">
      <c r="A555" s="7" t="s">
        <v>1103</v>
      </c>
      <c r="B555" s="7" t="s">
        <v>2234</v>
      </c>
      <c r="C555">
        <v>8</v>
      </c>
      <c r="D555" s="7" t="s">
        <v>2339</v>
      </c>
      <c r="E555">
        <v>1</v>
      </c>
      <c r="F555" s="9">
        <v>2</v>
      </c>
      <c r="G555" s="7" t="s">
        <v>2340</v>
      </c>
      <c r="H555" s="7" t="s">
        <v>2353</v>
      </c>
      <c r="I555">
        <v>0</v>
      </c>
      <c r="J555">
        <v>0</v>
      </c>
    </row>
    <row r="556" spans="1:10" x14ac:dyDescent="0.25">
      <c r="A556" s="7" t="s">
        <v>1104</v>
      </c>
      <c r="B556" s="7" t="s">
        <v>2235</v>
      </c>
      <c r="C556">
        <v>8</v>
      </c>
      <c r="D556" s="7" t="s">
        <v>2339</v>
      </c>
      <c r="E556">
        <v>1</v>
      </c>
      <c r="F556" s="9">
        <v>1</v>
      </c>
      <c r="G556" s="7" t="s">
        <v>2340</v>
      </c>
      <c r="H556" s="7" t="s">
        <v>2353</v>
      </c>
      <c r="I556">
        <v>0</v>
      </c>
      <c r="J556">
        <v>0</v>
      </c>
    </row>
    <row r="557" spans="1:10" x14ac:dyDescent="0.25">
      <c r="A557" s="7" t="s">
        <v>114</v>
      </c>
      <c r="B557" s="7" t="s">
        <v>1264</v>
      </c>
      <c r="C557">
        <v>4</v>
      </c>
      <c r="D557" s="7" t="s">
        <v>2344</v>
      </c>
      <c r="E557">
        <v>1</v>
      </c>
      <c r="F557" s="9">
        <v>5</v>
      </c>
      <c r="G557" s="7" t="s">
        <v>2345</v>
      </c>
      <c r="H557" s="7" t="s">
        <v>2346</v>
      </c>
      <c r="I557">
        <v>0</v>
      </c>
      <c r="J557">
        <v>0</v>
      </c>
    </row>
    <row r="558" spans="1:10" x14ac:dyDescent="0.25">
      <c r="A558" s="7" t="s">
        <v>115</v>
      </c>
      <c r="B558" s="7" t="s">
        <v>1265</v>
      </c>
      <c r="C558">
        <v>4</v>
      </c>
      <c r="D558" s="7" t="s">
        <v>2344</v>
      </c>
      <c r="E558">
        <v>1</v>
      </c>
      <c r="F558" s="9">
        <v>10</v>
      </c>
      <c r="G558" s="7" t="s">
        <v>2345</v>
      </c>
      <c r="H558" s="7" t="s">
        <v>2346</v>
      </c>
      <c r="I558">
        <v>0</v>
      </c>
      <c r="J558">
        <v>0</v>
      </c>
    </row>
    <row r="559" spans="1:10" x14ac:dyDescent="0.25">
      <c r="A559" s="7" t="s">
        <v>1105</v>
      </c>
      <c r="B559" s="7" t="s">
        <v>2236</v>
      </c>
      <c r="C559">
        <v>8</v>
      </c>
      <c r="D559" s="7" t="s">
        <v>2339</v>
      </c>
      <c r="E559">
        <v>1</v>
      </c>
      <c r="F559" s="9">
        <v>1</v>
      </c>
      <c r="G559" s="7" t="s">
        <v>2340</v>
      </c>
      <c r="H559" s="7" t="s">
        <v>2353</v>
      </c>
      <c r="I559">
        <v>0</v>
      </c>
      <c r="J559">
        <v>0</v>
      </c>
    </row>
    <row r="560" spans="1:10" x14ac:dyDescent="0.25">
      <c r="A560" s="7" t="s">
        <v>1106</v>
      </c>
      <c r="B560" s="7" t="s">
        <v>2237</v>
      </c>
      <c r="C560">
        <v>8</v>
      </c>
      <c r="D560" s="7" t="s">
        <v>2339</v>
      </c>
      <c r="E560">
        <v>1</v>
      </c>
      <c r="F560" s="9">
        <v>1</v>
      </c>
      <c r="G560" s="7" t="s">
        <v>2340</v>
      </c>
      <c r="H560" s="7" t="s">
        <v>2353</v>
      </c>
      <c r="I560">
        <v>0</v>
      </c>
      <c r="J560">
        <v>0</v>
      </c>
    </row>
    <row r="561" spans="1:10" x14ac:dyDescent="0.25">
      <c r="A561" s="7" t="s">
        <v>1107</v>
      </c>
      <c r="B561" s="7" t="s">
        <v>2238</v>
      </c>
      <c r="C561">
        <v>8</v>
      </c>
      <c r="D561" s="7" t="s">
        <v>2339</v>
      </c>
      <c r="E561">
        <v>1</v>
      </c>
      <c r="F561" s="9">
        <v>1</v>
      </c>
      <c r="G561" s="7" t="s">
        <v>2340</v>
      </c>
      <c r="H561" s="7" t="s">
        <v>2353</v>
      </c>
      <c r="I561">
        <v>0</v>
      </c>
      <c r="J561">
        <v>0</v>
      </c>
    </row>
    <row r="562" spans="1:10" x14ac:dyDescent="0.25">
      <c r="A562" s="7" t="s">
        <v>1108</v>
      </c>
      <c r="B562" s="7" t="s">
        <v>2239</v>
      </c>
      <c r="C562">
        <v>8</v>
      </c>
      <c r="D562" s="7" t="s">
        <v>2339</v>
      </c>
      <c r="E562">
        <v>1</v>
      </c>
      <c r="F562" s="9">
        <v>2</v>
      </c>
      <c r="G562" s="7" t="s">
        <v>2340</v>
      </c>
      <c r="H562" s="7" t="s">
        <v>2353</v>
      </c>
      <c r="I562">
        <v>0</v>
      </c>
      <c r="J562">
        <v>0</v>
      </c>
    </row>
    <row r="563" spans="1:10" x14ac:dyDescent="0.25">
      <c r="A563" s="7" t="s">
        <v>1109</v>
      </c>
      <c r="B563" s="7" t="s">
        <v>2240</v>
      </c>
      <c r="C563">
        <v>8</v>
      </c>
      <c r="D563" s="7" t="s">
        <v>2339</v>
      </c>
      <c r="E563">
        <v>1</v>
      </c>
      <c r="F563" s="9">
        <v>1</v>
      </c>
      <c r="G563" s="7" t="s">
        <v>2340</v>
      </c>
      <c r="H563" s="7" t="s">
        <v>2353</v>
      </c>
      <c r="I563">
        <v>0</v>
      </c>
      <c r="J563">
        <v>0</v>
      </c>
    </row>
    <row r="564" spans="1:10" x14ac:dyDescent="0.25">
      <c r="A564" s="7" t="s">
        <v>1110</v>
      </c>
      <c r="B564" s="7" t="s">
        <v>2241</v>
      </c>
      <c r="C564">
        <v>8</v>
      </c>
      <c r="D564" s="7" t="s">
        <v>2339</v>
      </c>
      <c r="E564">
        <v>1</v>
      </c>
      <c r="F564" s="9">
        <v>3</v>
      </c>
      <c r="G564" s="7" t="s">
        <v>2340</v>
      </c>
      <c r="H564" s="7" t="s">
        <v>2353</v>
      </c>
      <c r="I564">
        <v>0</v>
      </c>
      <c r="J564">
        <v>0</v>
      </c>
    </row>
    <row r="565" spans="1:10" x14ac:dyDescent="0.25">
      <c r="A565" s="7" t="s">
        <v>1111</v>
      </c>
      <c r="B565" s="7" t="s">
        <v>1985</v>
      </c>
      <c r="C565">
        <v>8</v>
      </c>
      <c r="D565" s="7" t="s">
        <v>2339</v>
      </c>
      <c r="E565">
        <v>1</v>
      </c>
      <c r="F565" s="9">
        <v>2</v>
      </c>
      <c r="G565" s="7" t="s">
        <v>2340</v>
      </c>
      <c r="H565" s="7" t="s">
        <v>2353</v>
      </c>
      <c r="I565">
        <v>0</v>
      </c>
      <c r="J565">
        <v>0</v>
      </c>
    </row>
    <row r="566" spans="1:10" x14ac:dyDescent="0.25">
      <c r="A566" s="7" t="s">
        <v>1112</v>
      </c>
      <c r="B566" s="7" t="s">
        <v>2242</v>
      </c>
      <c r="C566">
        <v>8</v>
      </c>
      <c r="D566" s="7" t="s">
        <v>2339</v>
      </c>
      <c r="E566">
        <v>1</v>
      </c>
      <c r="F566" s="9">
        <v>1</v>
      </c>
      <c r="G566" s="7" t="s">
        <v>2340</v>
      </c>
      <c r="H566" s="7" t="s">
        <v>2353</v>
      </c>
      <c r="I566">
        <v>0</v>
      </c>
      <c r="J566">
        <v>0</v>
      </c>
    </row>
    <row r="567" spans="1:10" x14ac:dyDescent="0.25">
      <c r="A567" s="7" t="s">
        <v>1113</v>
      </c>
      <c r="B567" s="7" t="s">
        <v>2243</v>
      </c>
      <c r="C567">
        <v>8</v>
      </c>
      <c r="D567" s="7" t="s">
        <v>2339</v>
      </c>
      <c r="E567">
        <v>1</v>
      </c>
      <c r="F567" s="9">
        <v>2</v>
      </c>
      <c r="G567" s="7" t="s">
        <v>2340</v>
      </c>
      <c r="H567" s="7" t="s">
        <v>2353</v>
      </c>
      <c r="I567">
        <v>0</v>
      </c>
      <c r="J567">
        <v>0</v>
      </c>
    </row>
    <row r="568" spans="1:10" x14ac:dyDescent="0.25">
      <c r="A568" s="7" t="s">
        <v>1114</v>
      </c>
      <c r="B568" s="7" t="s">
        <v>2244</v>
      </c>
      <c r="C568">
        <v>8</v>
      </c>
      <c r="D568" s="7" t="s">
        <v>2339</v>
      </c>
      <c r="E568">
        <v>1</v>
      </c>
      <c r="F568" s="9">
        <v>1</v>
      </c>
      <c r="G568" s="7" t="s">
        <v>2340</v>
      </c>
      <c r="H568" s="7" t="s">
        <v>2353</v>
      </c>
      <c r="I568">
        <v>0</v>
      </c>
      <c r="J568">
        <v>0</v>
      </c>
    </row>
    <row r="569" spans="1:10" x14ac:dyDescent="0.25">
      <c r="A569" s="7" t="s">
        <v>1115</v>
      </c>
      <c r="B569" s="7" t="s">
        <v>2245</v>
      </c>
      <c r="C569">
        <v>8</v>
      </c>
      <c r="D569" s="7" t="s">
        <v>2339</v>
      </c>
      <c r="E569">
        <v>1</v>
      </c>
      <c r="F569" s="9">
        <v>1</v>
      </c>
      <c r="G569" s="7" t="s">
        <v>2340</v>
      </c>
      <c r="H569" s="7" t="s">
        <v>2353</v>
      </c>
      <c r="I569">
        <v>0</v>
      </c>
      <c r="J569">
        <v>0</v>
      </c>
    </row>
    <row r="570" spans="1:10" x14ac:dyDescent="0.25">
      <c r="A570" s="7" t="s">
        <v>1116</v>
      </c>
      <c r="B570" s="7" t="s">
        <v>2246</v>
      </c>
      <c r="C570">
        <v>8</v>
      </c>
      <c r="D570" s="7" t="s">
        <v>2339</v>
      </c>
      <c r="E570">
        <v>1</v>
      </c>
      <c r="F570" s="9">
        <v>1</v>
      </c>
      <c r="G570" s="7" t="s">
        <v>2340</v>
      </c>
      <c r="H570" s="7" t="s">
        <v>2353</v>
      </c>
      <c r="I570">
        <v>0</v>
      </c>
      <c r="J570">
        <v>0</v>
      </c>
    </row>
    <row r="571" spans="1:10" x14ac:dyDescent="0.25">
      <c r="A571" s="7" t="s">
        <v>1117</v>
      </c>
      <c r="B571" s="7" t="s">
        <v>2247</v>
      </c>
      <c r="C571">
        <v>8</v>
      </c>
      <c r="D571" s="7" t="s">
        <v>2339</v>
      </c>
      <c r="E571">
        <v>1</v>
      </c>
      <c r="F571" s="9">
        <v>1</v>
      </c>
      <c r="G571" s="7" t="s">
        <v>2340</v>
      </c>
      <c r="H571" s="7" t="s">
        <v>2353</v>
      </c>
      <c r="I571">
        <v>0</v>
      </c>
      <c r="J571">
        <v>0</v>
      </c>
    </row>
    <row r="572" spans="1:10" x14ac:dyDescent="0.25">
      <c r="A572" s="7" t="s">
        <v>1118</v>
      </c>
      <c r="B572" s="7" t="s">
        <v>2248</v>
      </c>
      <c r="C572">
        <v>8</v>
      </c>
      <c r="D572" s="7" t="s">
        <v>2339</v>
      </c>
      <c r="E572">
        <v>1</v>
      </c>
      <c r="F572" s="9">
        <v>1</v>
      </c>
      <c r="G572" s="7" t="s">
        <v>2340</v>
      </c>
      <c r="H572" s="7" t="s">
        <v>2353</v>
      </c>
      <c r="I572">
        <v>0</v>
      </c>
      <c r="J572">
        <v>0</v>
      </c>
    </row>
    <row r="573" spans="1:10" x14ac:dyDescent="0.25">
      <c r="A573" s="7" t="s">
        <v>1119</v>
      </c>
      <c r="B573" s="7" t="s">
        <v>2249</v>
      </c>
      <c r="C573">
        <v>8</v>
      </c>
      <c r="D573" s="7" t="s">
        <v>2339</v>
      </c>
      <c r="E573">
        <v>1</v>
      </c>
      <c r="F573" s="9">
        <v>1</v>
      </c>
      <c r="G573" s="7" t="s">
        <v>2340</v>
      </c>
      <c r="H573" s="7" t="s">
        <v>2353</v>
      </c>
      <c r="I573">
        <v>0</v>
      </c>
      <c r="J573">
        <v>0</v>
      </c>
    </row>
    <row r="574" spans="1:10" x14ac:dyDescent="0.25">
      <c r="A574" s="7" t="s">
        <v>1120</v>
      </c>
      <c r="B574" s="7" t="s">
        <v>2250</v>
      </c>
      <c r="C574">
        <v>8</v>
      </c>
      <c r="D574" s="7" t="s">
        <v>2339</v>
      </c>
      <c r="E574">
        <v>1</v>
      </c>
      <c r="F574" s="9">
        <v>7</v>
      </c>
      <c r="G574" s="7" t="s">
        <v>2340</v>
      </c>
      <c r="H574" s="7" t="s">
        <v>2353</v>
      </c>
      <c r="I574">
        <v>0</v>
      </c>
      <c r="J574">
        <v>0</v>
      </c>
    </row>
    <row r="575" spans="1:10" x14ac:dyDescent="0.25">
      <c r="A575" s="7" t="s">
        <v>1121</v>
      </c>
      <c r="B575" s="7" t="s">
        <v>2251</v>
      </c>
      <c r="C575">
        <v>8</v>
      </c>
      <c r="D575" s="7" t="s">
        <v>2339</v>
      </c>
      <c r="E575">
        <v>1</v>
      </c>
      <c r="F575" s="9">
        <v>1</v>
      </c>
      <c r="G575" s="7" t="s">
        <v>2340</v>
      </c>
      <c r="H575" s="7" t="s">
        <v>2353</v>
      </c>
      <c r="I575">
        <v>0</v>
      </c>
      <c r="J575">
        <v>0</v>
      </c>
    </row>
    <row r="576" spans="1:10" x14ac:dyDescent="0.25">
      <c r="A576" s="7" t="s">
        <v>1122</v>
      </c>
      <c r="B576" s="7" t="s">
        <v>2252</v>
      </c>
      <c r="C576">
        <v>8</v>
      </c>
      <c r="D576" s="7" t="s">
        <v>2339</v>
      </c>
      <c r="E576">
        <v>1</v>
      </c>
      <c r="F576" s="9">
        <v>1</v>
      </c>
      <c r="G576" s="7" t="s">
        <v>2340</v>
      </c>
      <c r="H576" s="7" t="s">
        <v>2353</v>
      </c>
      <c r="I576">
        <v>0</v>
      </c>
      <c r="J576">
        <v>0</v>
      </c>
    </row>
    <row r="577" spans="1:10" x14ac:dyDescent="0.25">
      <c r="A577" s="7" t="s">
        <v>1123</v>
      </c>
      <c r="B577" s="7" t="s">
        <v>2253</v>
      </c>
      <c r="C577">
        <v>8</v>
      </c>
      <c r="D577" s="7" t="s">
        <v>2339</v>
      </c>
      <c r="E577">
        <v>1</v>
      </c>
      <c r="F577" s="9">
        <v>1</v>
      </c>
      <c r="G577" s="7" t="s">
        <v>2340</v>
      </c>
      <c r="H577" s="7" t="s">
        <v>2353</v>
      </c>
      <c r="I577">
        <v>0</v>
      </c>
      <c r="J577">
        <v>0</v>
      </c>
    </row>
    <row r="578" spans="1:10" x14ac:dyDescent="0.25">
      <c r="A578" s="7" t="s">
        <v>116</v>
      </c>
      <c r="B578" s="7" t="s">
        <v>1266</v>
      </c>
      <c r="C578">
        <v>4</v>
      </c>
      <c r="D578" s="7" t="s">
        <v>2344</v>
      </c>
      <c r="E578">
        <v>1</v>
      </c>
      <c r="F578" s="9">
        <v>2</v>
      </c>
      <c r="G578" s="7" t="s">
        <v>2345</v>
      </c>
      <c r="H578" s="7" t="s">
        <v>2346</v>
      </c>
      <c r="I578">
        <v>0</v>
      </c>
      <c r="J578">
        <v>0</v>
      </c>
    </row>
    <row r="579" spans="1:10" x14ac:dyDescent="0.25">
      <c r="A579" s="7" t="s">
        <v>117</v>
      </c>
      <c r="B579" s="7" t="s">
        <v>1267</v>
      </c>
      <c r="C579">
        <v>4</v>
      </c>
      <c r="D579" s="7" t="s">
        <v>2344</v>
      </c>
      <c r="E579">
        <v>1</v>
      </c>
      <c r="F579" s="9">
        <v>1</v>
      </c>
      <c r="G579" s="7" t="s">
        <v>2345</v>
      </c>
      <c r="H579" s="7" t="s">
        <v>2346</v>
      </c>
      <c r="I579">
        <v>0</v>
      </c>
      <c r="J579">
        <v>0</v>
      </c>
    </row>
    <row r="580" spans="1:10" x14ac:dyDescent="0.25">
      <c r="A580" s="7" t="s">
        <v>118</v>
      </c>
      <c r="B580" s="7" t="s">
        <v>1268</v>
      </c>
      <c r="C580">
        <v>4</v>
      </c>
      <c r="D580" s="7" t="s">
        <v>2344</v>
      </c>
      <c r="E580">
        <v>1</v>
      </c>
      <c r="F580" s="9">
        <v>1</v>
      </c>
      <c r="G580" s="7" t="s">
        <v>2345</v>
      </c>
      <c r="H580" s="7" t="s">
        <v>2346</v>
      </c>
      <c r="I580">
        <v>0</v>
      </c>
      <c r="J580">
        <v>0</v>
      </c>
    </row>
    <row r="581" spans="1:10" x14ac:dyDescent="0.25">
      <c r="A581" s="7" t="s">
        <v>119</v>
      </c>
      <c r="B581" s="7" t="s">
        <v>1269</v>
      </c>
      <c r="C581">
        <v>4</v>
      </c>
      <c r="D581" s="7" t="s">
        <v>2344</v>
      </c>
      <c r="E581">
        <v>1</v>
      </c>
      <c r="F581" s="9">
        <v>2</v>
      </c>
      <c r="G581" s="7" t="s">
        <v>2345</v>
      </c>
      <c r="H581" s="7" t="s">
        <v>2346</v>
      </c>
      <c r="I581">
        <v>0</v>
      </c>
      <c r="J581">
        <v>0</v>
      </c>
    </row>
    <row r="582" spans="1:10" x14ac:dyDescent="0.25">
      <c r="A582" s="7" t="s">
        <v>120</v>
      </c>
      <c r="B582" s="7" t="s">
        <v>1270</v>
      </c>
      <c r="C582">
        <v>4</v>
      </c>
      <c r="D582" s="7" t="s">
        <v>2344</v>
      </c>
      <c r="E582">
        <v>1</v>
      </c>
      <c r="F582" s="9">
        <v>2</v>
      </c>
      <c r="G582" s="7" t="s">
        <v>2345</v>
      </c>
      <c r="H582" s="7" t="s">
        <v>2346</v>
      </c>
      <c r="I582">
        <v>0</v>
      </c>
      <c r="J582">
        <v>0</v>
      </c>
    </row>
    <row r="583" spans="1:10" x14ac:dyDescent="0.25">
      <c r="A583" s="7" t="s">
        <v>1124</v>
      </c>
      <c r="B583" s="7" t="s">
        <v>1989</v>
      </c>
      <c r="C583">
        <v>8</v>
      </c>
      <c r="D583" s="7" t="s">
        <v>2339</v>
      </c>
      <c r="E583">
        <v>1</v>
      </c>
      <c r="F583" s="9">
        <v>1</v>
      </c>
      <c r="G583" s="7" t="s">
        <v>2340</v>
      </c>
      <c r="H583" s="7" t="s">
        <v>2353</v>
      </c>
      <c r="I583">
        <v>0</v>
      </c>
      <c r="J583">
        <v>0</v>
      </c>
    </row>
    <row r="584" spans="1:10" x14ac:dyDescent="0.25">
      <c r="A584" s="7" t="s">
        <v>1125</v>
      </c>
      <c r="B584" s="7" t="s">
        <v>2254</v>
      </c>
      <c r="C584">
        <v>8</v>
      </c>
      <c r="D584" s="7" t="s">
        <v>2339</v>
      </c>
      <c r="E584">
        <v>1</v>
      </c>
      <c r="F584" s="9">
        <v>1</v>
      </c>
      <c r="G584" s="7" t="s">
        <v>2340</v>
      </c>
      <c r="H584" s="7" t="s">
        <v>2353</v>
      </c>
      <c r="I584">
        <v>0</v>
      </c>
      <c r="J584">
        <v>0</v>
      </c>
    </row>
    <row r="585" spans="1:10" x14ac:dyDescent="0.25">
      <c r="A585" s="7" t="s">
        <v>1126</v>
      </c>
      <c r="B585" s="7" t="s">
        <v>2255</v>
      </c>
      <c r="C585">
        <v>8</v>
      </c>
      <c r="D585" s="7" t="s">
        <v>2339</v>
      </c>
      <c r="E585">
        <v>1</v>
      </c>
      <c r="F585" s="9">
        <v>1</v>
      </c>
      <c r="G585" s="7" t="s">
        <v>2340</v>
      </c>
      <c r="H585" s="7" t="s">
        <v>2346</v>
      </c>
      <c r="I585">
        <v>0</v>
      </c>
      <c r="J585">
        <v>0</v>
      </c>
    </row>
    <row r="586" spans="1:10" x14ac:dyDescent="0.25">
      <c r="A586" s="7" t="s">
        <v>1127</v>
      </c>
      <c r="B586" s="7" t="s">
        <v>2256</v>
      </c>
      <c r="C586">
        <v>8</v>
      </c>
      <c r="D586" s="7" t="s">
        <v>2339</v>
      </c>
      <c r="E586">
        <v>1</v>
      </c>
      <c r="F586" s="9">
        <v>1</v>
      </c>
      <c r="G586" s="7" t="s">
        <v>2340</v>
      </c>
      <c r="H586" s="7" t="s">
        <v>2353</v>
      </c>
      <c r="I586">
        <v>0</v>
      </c>
      <c r="J586">
        <v>0</v>
      </c>
    </row>
    <row r="587" spans="1:10" x14ac:dyDescent="0.25">
      <c r="A587" s="7" t="s">
        <v>1128</v>
      </c>
      <c r="B587" s="7" t="s">
        <v>2257</v>
      </c>
      <c r="C587">
        <v>8</v>
      </c>
      <c r="D587" s="7" t="s">
        <v>2339</v>
      </c>
      <c r="E587">
        <v>1</v>
      </c>
      <c r="F587" s="9">
        <v>1</v>
      </c>
      <c r="G587" s="7" t="s">
        <v>2340</v>
      </c>
      <c r="H587" s="7" t="s">
        <v>2353</v>
      </c>
      <c r="I587">
        <v>0</v>
      </c>
      <c r="J587">
        <v>0</v>
      </c>
    </row>
    <row r="588" spans="1:10" x14ac:dyDescent="0.25">
      <c r="A588" s="7" t="s">
        <v>1129</v>
      </c>
      <c r="B588" s="7" t="s">
        <v>2258</v>
      </c>
      <c r="C588">
        <v>8</v>
      </c>
      <c r="D588" s="7" t="s">
        <v>2339</v>
      </c>
      <c r="E588">
        <v>1</v>
      </c>
      <c r="F588" s="9">
        <v>1</v>
      </c>
      <c r="G588" s="7" t="s">
        <v>2340</v>
      </c>
      <c r="H588" s="7" t="s">
        <v>2353</v>
      </c>
      <c r="I588">
        <v>0</v>
      </c>
      <c r="J588">
        <v>0</v>
      </c>
    </row>
    <row r="589" spans="1:10" x14ac:dyDescent="0.25">
      <c r="A589" s="7" t="s">
        <v>1130</v>
      </c>
      <c r="B589" s="7" t="s">
        <v>2259</v>
      </c>
      <c r="C589">
        <v>8</v>
      </c>
      <c r="D589" s="7" t="s">
        <v>2339</v>
      </c>
      <c r="E589">
        <v>1</v>
      </c>
      <c r="F589" s="9">
        <v>1</v>
      </c>
      <c r="G589" s="7" t="s">
        <v>2340</v>
      </c>
      <c r="H589" s="7" t="s">
        <v>2353</v>
      </c>
      <c r="I589">
        <v>0</v>
      </c>
      <c r="J589">
        <v>0</v>
      </c>
    </row>
    <row r="590" spans="1:10" x14ac:dyDescent="0.25">
      <c r="A590" s="7" t="s">
        <v>799</v>
      </c>
      <c r="B590" s="7" t="s">
        <v>1924</v>
      </c>
      <c r="C590">
        <v>8</v>
      </c>
      <c r="D590" s="7" t="s">
        <v>2339</v>
      </c>
      <c r="E590">
        <v>1</v>
      </c>
      <c r="F590" s="9">
        <v>6</v>
      </c>
      <c r="G590" s="7" t="s">
        <v>2342</v>
      </c>
      <c r="H590" s="7" t="s">
        <v>2343</v>
      </c>
      <c r="I590">
        <v>0</v>
      </c>
      <c r="J590">
        <v>0</v>
      </c>
    </row>
    <row r="591" spans="1:10" x14ac:dyDescent="0.25">
      <c r="A591" s="7" t="s">
        <v>836</v>
      </c>
      <c r="B591" s="7" t="s">
        <v>1954</v>
      </c>
      <c r="C591">
        <v>4</v>
      </c>
      <c r="D591" s="7" t="s">
        <v>2349</v>
      </c>
      <c r="E591">
        <v>1</v>
      </c>
      <c r="F591" s="9">
        <v>40</v>
      </c>
      <c r="G591" s="7" t="s">
        <v>2350</v>
      </c>
      <c r="H591" s="7" t="s">
        <v>2346</v>
      </c>
      <c r="I591">
        <v>0</v>
      </c>
      <c r="J591">
        <v>0</v>
      </c>
    </row>
    <row r="592" spans="1:10" x14ac:dyDescent="0.25">
      <c r="A592" s="7" t="s">
        <v>1131</v>
      </c>
      <c r="B592" s="7" t="s">
        <v>2260</v>
      </c>
      <c r="C592">
        <v>8</v>
      </c>
      <c r="D592" s="7" t="s">
        <v>2339</v>
      </c>
      <c r="E592">
        <v>1</v>
      </c>
      <c r="F592" s="9">
        <v>12</v>
      </c>
      <c r="G592" s="7" t="s">
        <v>2340</v>
      </c>
      <c r="H592" s="7" t="s">
        <v>2353</v>
      </c>
      <c r="I592">
        <v>0</v>
      </c>
      <c r="J592">
        <v>0</v>
      </c>
    </row>
    <row r="593" spans="1:10" x14ac:dyDescent="0.25">
      <c r="A593" s="7" t="s">
        <v>1132</v>
      </c>
      <c r="B593" s="7" t="s">
        <v>2261</v>
      </c>
      <c r="C593">
        <v>8</v>
      </c>
      <c r="D593" s="7" t="s">
        <v>2339</v>
      </c>
      <c r="E593">
        <v>1</v>
      </c>
      <c r="F593" s="9">
        <v>13</v>
      </c>
      <c r="G593" s="7" t="s">
        <v>2340</v>
      </c>
      <c r="H593" s="7" t="s">
        <v>2353</v>
      </c>
      <c r="I593">
        <v>0</v>
      </c>
      <c r="J593">
        <v>0</v>
      </c>
    </row>
    <row r="594" spans="1:10" x14ac:dyDescent="0.25">
      <c r="A594" s="7" t="s">
        <v>1133</v>
      </c>
      <c r="B594" s="7" t="s">
        <v>2262</v>
      </c>
      <c r="C594">
        <v>8</v>
      </c>
      <c r="D594" s="7" t="s">
        <v>2339</v>
      </c>
      <c r="E594">
        <v>1</v>
      </c>
      <c r="F594" s="9">
        <v>5</v>
      </c>
      <c r="G594" s="7" t="s">
        <v>2340</v>
      </c>
      <c r="H594" s="7" t="s">
        <v>2353</v>
      </c>
      <c r="I594">
        <v>0</v>
      </c>
      <c r="J594">
        <v>0</v>
      </c>
    </row>
    <row r="595" spans="1:10" x14ac:dyDescent="0.25">
      <c r="A595" s="7" t="s">
        <v>1134</v>
      </c>
      <c r="B595" s="7" t="s">
        <v>2263</v>
      </c>
      <c r="C595">
        <v>8</v>
      </c>
      <c r="D595" s="7" t="s">
        <v>2339</v>
      </c>
      <c r="E595">
        <v>1</v>
      </c>
      <c r="F595" s="9">
        <v>5</v>
      </c>
      <c r="G595" s="7" t="s">
        <v>2340</v>
      </c>
      <c r="H595" s="7" t="s">
        <v>2353</v>
      </c>
      <c r="I595">
        <v>0</v>
      </c>
      <c r="J595">
        <v>0</v>
      </c>
    </row>
    <row r="596" spans="1:10" x14ac:dyDescent="0.25">
      <c r="A596" s="7" t="s">
        <v>1135</v>
      </c>
      <c r="B596" s="7" t="s">
        <v>2264</v>
      </c>
      <c r="C596">
        <v>8</v>
      </c>
      <c r="D596" s="7" t="s">
        <v>2339</v>
      </c>
      <c r="E596">
        <v>1</v>
      </c>
      <c r="F596" s="9">
        <v>1</v>
      </c>
      <c r="G596" s="7" t="s">
        <v>2340</v>
      </c>
      <c r="H596" s="7" t="s">
        <v>2353</v>
      </c>
      <c r="I596">
        <v>0</v>
      </c>
      <c r="J596">
        <v>0</v>
      </c>
    </row>
    <row r="597" spans="1:10" x14ac:dyDescent="0.25">
      <c r="A597" s="7" t="s">
        <v>1136</v>
      </c>
      <c r="B597" s="7" t="s">
        <v>2265</v>
      </c>
      <c r="C597">
        <v>8</v>
      </c>
      <c r="D597" s="7" t="s">
        <v>2339</v>
      </c>
      <c r="E597">
        <v>1</v>
      </c>
      <c r="F597" s="9">
        <v>1</v>
      </c>
      <c r="G597" s="7" t="s">
        <v>2340</v>
      </c>
      <c r="H597" s="7" t="s">
        <v>2353</v>
      </c>
      <c r="I597">
        <v>0</v>
      </c>
      <c r="J597">
        <v>0</v>
      </c>
    </row>
    <row r="598" spans="1:10" x14ac:dyDescent="0.25">
      <c r="A598" s="7" t="s">
        <v>1137</v>
      </c>
      <c r="B598" s="7" t="s">
        <v>2266</v>
      </c>
      <c r="C598">
        <v>8</v>
      </c>
      <c r="D598" s="7" t="s">
        <v>2339</v>
      </c>
      <c r="E598">
        <v>1</v>
      </c>
      <c r="F598" s="9">
        <v>1</v>
      </c>
      <c r="G598" s="7" t="s">
        <v>2340</v>
      </c>
      <c r="H598" s="7" t="s">
        <v>2353</v>
      </c>
      <c r="I598">
        <v>0</v>
      </c>
      <c r="J598">
        <v>0</v>
      </c>
    </row>
    <row r="599" spans="1:10" x14ac:dyDescent="0.25">
      <c r="A599" s="7" t="s">
        <v>1138</v>
      </c>
      <c r="B599" s="7" t="s">
        <v>2267</v>
      </c>
      <c r="C599">
        <v>8</v>
      </c>
      <c r="D599" s="7" t="s">
        <v>2339</v>
      </c>
      <c r="E599">
        <v>1</v>
      </c>
      <c r="F599" s="9">
        <v>2</v>
      </c>
      <c r="G599" s="7" t="s">
        <v>2340</v>
      </c>
      <c r="H599" s="7" t="s">
        <v>2353</v>
      </c>
      <c r="I599">
        <v>0</v>
      </c>
      <c r="J599">
        <v>0</v>
      </c>
    </row>
    <row r="600" spans="1:10" x14ac:dyDescent="0.25">
      <c r="A600" s="7" t="s">
        <v>1139</v>
      </c>
      <c r="B600" s="7" t="s">
        <v>2268</v>
      </c>
      <c r="C600">
        <v>8</v>
      </c>
      <c r="D600" s="7" t="s">
        <v>2339</v>
      </c>
      <c r="E600">
        <v>1</v>
      </c>
      <c r="F600" s="9">
        <v>2</v>
      </c>
      <c r="G600" s="7" t="s">
        <v>2340</v>
      </c>
      <c r="H600" s="7" t="s">
        <v>2353</v>
      </c>
      <c r="I600">
        <v>0</v>
      </c>
      <c r="J600">
        <v>0</v>
      </c>
    </row>
    <row r="601" spans="1:10" x14ac:dyDescent="0.25">
      <c r="A601" s="7" t="s">
        <v>1140</v>
      </c>
      <c r="B601" s="7" t="s">
        <v>2269</v>
      </c>
      <c r="C601">
        <v>8</v>
      </c>
      <c r="D601" s="7" t="s">
        <v>2339</v>
      </c>
      <c r="E601">
        <v>1</v>
      </c>
      <c r="F601" s="9">
        <v>1</v>
      </c>
      <c r="G601" s="7" t="s">
        <v>2340</v>
      </c>
      <c r="H601" s="7" t="s">
        <v>2353</v>
      </c>
      <c r="I601">
        <v>0</v>
      </c>
      <c r="J601">
        <v>0</v>
      </c>
    </row>
    <row r="602" spans="1:10" x14ac:dyDescent="0.25">
      <c r="A602" s="7" t="s">
        <v>1141</v>
      </c>
      <c r="B602" s="7" t="s">
        <v>2270</v>
      </c>
      <c r="C602">
        <v>8</v>
      </c>
      <c r="D602" s="7" t="s">
        <v>2339</v>
      </c>
      <c r="E602">
        <v>1</v>
      </c>
      <c r="F602" s="9">
        <v>1</v>
      </c>
      <c r="G602" s="7" t="s">
        <v>2340</v>
      </c>
      <c r="H602" s="7" t="s">
        <v>2353</v>
      </c>
      <c r="I602">
        <v>0</v>
      </c>
      <c r="J602">
        <v>0</v>
      </c>
    </row>
    <row r="603" spans="1:10" x14ac:dyDescent="0.25">
      <c r="A603" s="7" t="s">
        <v>304</v>
      </c>
      <c r="B603" s="7" t="s">
        <v>1454</v>
      </c>
      <c r="C603">
        <v>8</v>
      </c>
      <c r="D603" s="7" t="s">
        <v>2347</v>
      </c>
      <c r="E603">
        <v>1</v>
      </c>
      <c r="F603" s="9">
        <v>204</v>
      </c>
      <c r="G603" s="7" t="s">
        <v>2348</v>
      </c>
      <c r="H603" s="7" t="s">
        <v>2346</v>
      </c>
      <c r="I603">
        <v>0</v>
      </c>
      <c r="J603">
        <v>0</v>
      </c>
    </row>
    <row r="604" spans="1:10" x14ac:dyDescent="0.25">
      <c r="A604" s="7" t="s">
        <v>1142</v>
      </c>
      <c r="B604" s="7" t="s">
        <v>2271</v>
      </c>
      <c r="C604">
        <v>8</v>
      </c>
      <c r="D604" s="7" t="s">
        <v>2339</v>
      </c>
      <c r="E604">
        <v>1</v>
      </c>
      <c r="F604" s="9">
        <v>2</v>
      </c>
      <c r="G604" s="7" t="s">
        <v>2340</v>
      </c>
      <c r="H604" s="7" t="s">
        <v>2353</v>
      </c>
      <c r="I604">
        <v>0</v>
      </c>
      <c r="J604">
        <v>0</v>
      </c>
    </row>
    <row r="605" spans="1:10" x14ac:dyDescent="0.25">
      <c r="A605" s="7" t="s">
        <v>1143</v>
      </c>
      <c r="B605" s="7" t="s">
        <v>2272</v>
      </c>
      <c r="C605">
        <v>8</v>
      </c>
      <c r="D605" s="7" t="s">
        <v>2339</v>
      </c>
      <c r="E605">
        <v>1</v>
      </c>
      <c r="F605" s="9">
        <v>1</v>
      </c>
      <c r="G605" s="7" t="s">
        <v>2340</v>
      </c>
      <c r="H605" s="7" t="s">
        <v>2353</v>
      </c>
      <c r="I605">
        <v>0</v>
      </c>
      <c r="J605">
        <v>0</v>
      </c>
    </row>
    <row r="606" spans="1:10" x14ac:dyDescent="0.25">
      <c r="A606" s="7" t="s">
        <v>837</v>
      </c>
      <c r="B606" s="7" t="s">
        <v>1955</v>
      </c>
      <c r="C606">
        <v>8</v>
      </c>
      <c r="D606" s="7" t="s">
        <v>2349</v>
      </c>
      <c r="E606">
        <v>1</v>
      </c>
      <c r="F606" s="9">
        <v>300</v>
      </c>
      <c r="G606" s="7" t="s">
        <v>2350</v>
      </c>
      <c r="H606" s="7" t="s">
        <v>2346</v>
      </c>
      <c r="I606">
        <v>0</v>
      </c>
      <c r="J606">
        <v>0</v>
      </c>
    </row>
    <row r="607" spans="1:10" x14ac:dyDescent="0.25">
      <c r="A607" s="7" t="s">
        <v>121</v>
      </c>
      <c r="B607" s="7" t="s">
        <v>1271</v>
      </c>
      <c r="C607">
        <v>4</v>
      </c>
      <c r="D607" s="7" t="s">
        <v>2344</v>
      </c>
      <c r="E607">
        <v>1</v>
      </c>
      <c r="F607" s="9">
        <v>5</v>
      </c>
      <c r="G607" s="7" t="s">
        <v>2345</v>
      </c>
      <c r="H607" s="7" t="s">
        <v>2346</v>
      </c>
      <c r="I607">
        <v>0</v>
      </c>
      <c r="J607">
        <v>0</v>
      </c>
    </row>
    <row r="608" spans="1:10" x14ac:dyDescent="0.25">
      <c r="A608" s="7" t="s">
        <v>122</v>
      </c>
      <c r="B608" s="7" t="s">
        <v>1272</v>
      </c>
      <c r="C608">
        <v>4</v>
      </c>
      <c r="D608" s="7" t="s">
        <v>2344</v>
      </c>
      <c r="E608">
        <v>1</v>
      </c>
      <c r="F608" s="9">
        <v>4</v>
      </c>
      <c r="G608" s="7" t="s">
        <v>2345</v>
      </c>
      <c r="H608" s="7" t="s">
        <v>2346</v>
      </c>
      <c r="I608">
        <v>0</v>
      </c>
      <c r="J608">
        <v>0</v>
      </c>
    </row>
    <row r="609" spans="1:10" x14ac:dyDescent="0.25">
      <c r="A609" s="7" t="s">
        <v>123</v>
      </c>
      <c r="B609" s="7" t="s">
        <v>1273</v>
      </c>
      <c r="C609">
        <v>4</v>
      </c>
      <c r="D609" s="7" t="s">
        <v>2344</v>
      </c>
      <c r="E609">
        <v>1</v>
      </c>
      <c r="F609" s="9">
        <v>5</v>
      </c>
      <c r="G609" s="7" t="s">
        <v>2345</v>
      </c>
      <c r="H609" s="7" t="s">
        <v>2346</v>
      </c>
      <c r="I609">
        <v>0</v>
      </c>
      <c r="J609">
        <v>0</v>
      </c>
    </row>
    <row r="610" spans="1:10" x14ac:dyDescent="0.25">
      <c r="A610" s="7" t="s">
        <v>124</v>
      </c>
      <c r="B610" s="7" t="s">
        <v>1274</v>
      </c>
      <c r="C610">
        <v>4</v>
      </c>
      <c r="D610" s="7" t="s">
        <v>2344</v>
      </c>
      <c r="E610">
        <v>1</v>
      </c>
      <c r="F610" s="9">
        <v>4</v>
      </c>
      <c r="G610" s="7" t="s">
        <v>2345</v>
      </c>
      <c r="H610" s="7" t="s">
        <v>2346</v>
      </c>
      <c r="I610">
        <v>0</v>
      </c>
      <c r="J610">
        <v>0</v>
      </c>
    </row>
    <row r="611" spans="1:10" x14ac:dyDescent="0.25">
      <c r="A611" s="7" t="s">
        <v>1144</v>
      </c>
      <c r="B611" s="7" t="s">
        <v>2273</v>
      </c>
      <c r="C611">
        <v>8</v>
      </c>
      <c r="D611" s="7" t="s">
        <v>2339</v>
      </c>
      <c r="E611">
        <v>1</v>
      </c>
      <c r="F611" s="9">
        <v>150</v>
      </c>
      <c r="G611" s="7" t="s">
        <v>2340</v>
      </c>
      <c r="H611" s="7" t="s">
        <v>2353</v>
      </c>
      <c r="I611">
        <v>0</v>
      </c>
      <c r="J611">
        <v>0</v>
      </c>
    </row>
    <row r="612" spans="1:10" x14ac:dyDescent="0.25">
      <c r="A612" s="7" t="s">
        <v>838</v>
      </c>
      <c r="B612" s="7" t="s">
        <v>1956</v>
      </c>
      <c r="C612">
        <v>8</v>
      </c>
      <c r="D612" s="7" t="s">
        <v>2349</v>
      </c>
      <c r="E612">
        <v>1</v>
      </c>
      <c r="F612" s="9">
        <v>1</v>
      </c>
      <c r="G612" s="7" t="s">
        <v>2350</v>
      </c>
      <c r="H612" s="7" t="s">
        <v>2346</v>
      </c>
      <c r="I612">
        <v>0</v>
      </c>
      <c r="J612">
        <v>0</v>
      </c>
    </row>
    <row r="613" spans="1:10" x14ac:dyDescent="0.25">
      <c r="A613" s="7" t="s">
        <v>1145</v>
      </c>
      <c r="B613" s="7" t="s">
        <v>2274</v>
      </c>
      <c r="C613">
        <v>8</v>
      </c>
      <c r="D613" s="7" t="s">
        <v>2339</v>
      </c>
      <c r="E613">
        <v>1</v>
      </c>
      <c r="F613" s="9">
        <v>12</v>
      </c>
      <c r="G613" s="7" t="s">
        <v>2340</v>
      </c>
      <c r="H613" s="7" t="s">
        <v>2353</v>
      </c>
      <c r="I613">
        <v>0</v>
      </c>
      <c r="J613">
        <v>0</v>
      </c>
    </row>
    <row r="614" spans="1:10" x14ac:dyDescent="0.25">
      <c r="A614" s="7" t="s">
        <v>1146</v>
      </c>
      <c r="B614" s="7" t="s">
        <v>2275</v>
      </c>
      <c r="C614">
        <v>8</v>
      </c>
      <c r="D614" s="7" t="s">
        <v>2339</v>
      </c>
      <c r="E614">
        <v>1</v>
      </c>
      <c r="F614" s="9">
        <v>1</v>
      </c>
      <c r="G614" s="7" t="s">
        <v>2340</v>
      </c>
      <c r="H614" s="7" t="s">
        <v>2353</v>
      </c>
      <c r="I614">
        <v>0</v>
      </c>
      <c r="J614">
        <v>0</v>
      </c>
    </row>
    <row r="615" spans="1:10" x14ac:dyDescent="0.25">
      <c r="A615" s="7" t="s">
        <v>125</v>
      </c>
      <c r="B615" s="7" t="s">
        <v>1275</v>
      </c>
      <c r="C615">
        <v>4</v>
      </c>
      <c r="D615" s="7" t="s">
        <v>2344</v>
      </c>
      <c r="E615">
        <v>1</v>
      </c>
      <c r="F615" s="9">
        <v>1</v>
      </c>
      <c r="G615" s="7" t="s">
        <v>2345</v>
      </c>
      <c r="H615" s="7" t="s">
        <v>2346</v>
      </c>
      <c r="I615">
        <v>0</v>
      </c>
      <c r="J615">
        <v>0</v>
      </c>
    </row>
    <row r="616" spans="1:10" x14ac:dyDescent="0.25">
      <c r="A616" s="7" t="s">
        <v>126</v>
      </c>
      <c r="B616" s="7" t="s">
        <v>1276</v>
      </c>
      <c r="C616">
        <v>4</v>
      </c>
      <c r="D616" s="7" t="s">
        <v>2344</v>
      </c>
      <c r="E616">
        <v>1</v>
      </c>
      <c r="F616" s="9">
        <v>1</v>
      </c>
      <c r="G616" s="7" t="s">
        <v>2345</v>
      </c>
      <c r="H616" s="7" t="s">
        <v>2346</v>
      </c>
      <c r="I616">
        <v>0</v>
      </c>
      <c r="J616">
        <v>0</v>
      </c>
    </row>
    <row r="617" spans="1:10" x14ac:dyDescent="0.25">
      <c r="A617" s="7" t="s">
        <v>839</v>
      </c>
      <c r="B617" s="7" t="s">
        <v>1957</v>
      </c>
      <c r="C617">
        <v>8</v>
      </c>
      <c r="D617" s="7" t="s">
        <v>2349</v>
      </c>
      <c r="E617">
        <v>1</v>
      </c>
      <c r="F617" s="9">
        <v>1</v>
      </c>
      <c r="G617" s="7" t="s">
        <v>2350</v>
      </c>
      <c r="H617" s="7" t="s">
        <v>2346</v>
      </c>
      <c r="I617">
        <v>0</v>
      </c>
      <c r="J617">
        <v>0</v>
      </c>
    </row>
    <row r="618" spans="1:10" x14ac:dyDescent="0.25">
      <c r="A618" s="7" t="s">
        <v>1147</v>
      </c>
      <c r="B618" s="7" t="s">
        <v>2276</v>
      </c>
      <c r="C618">
        <v>8</v>
      </c>
      <c r="D618" s="7" t="s">
        <v>2339</v>
      </c>
      <c r="E618">
        <v>1</v>
      </c>
      <c r="F618" s="9">
        <v>2</v>
      </c>
      <c r="G618" s="7" t="s">
        <v>2340</v>
      </c>
      <c r="H618" s="7" t="s">
        <v>2353</v>
      </c>
      <c r="I618">
        <v>0</v>
      </c>
      <c r="J618">
        <v>0</v>
      </c>
    </row>
    <row r="619" spans="1:10" x14ac:dyDescent="0.25">
      <c r="A619" s="7" t="s">
        <v>305</v>
      </c>
      <c r="B619" s="7" t="s">
        <v>1455</v>
      </c>
      <c r="C619">
        <v>8</v>
      </c>
      <c r="D619" s="7" t="s">
        <v>2347</v>
      </c>
      <c r="E619">
        <v>1</v>
      </c>
      <c r="F619" s="9">
        <v>2</v>
      </c>
      <c r="G619" s="7" t="s">
        <v>2348</v>
      </c>
      <c r="H619" s="7" t="s">
        <v>2346</v>
      </c>
      <c r="I619">
        <v>0</v>
      </c>
      <c r="J619">
        <v>0</v>
      </c>
    </row>
    <row r="620" spans="1:10" x14ac:dyDescent="0.25">
      <c r="A620" s="7" t="s">
        <v>306</v>
      </c>
      <c r="B620" s="7" t="s">
        <v>1456</v>
      </c>
      <c r="C620">
        <v>8</v>
      </c>
      <c r="D620" s="7" t="s">
        <v>2347</v>
      </c>
      <c r="E620">
        <v>1</v>
      </c>
      <c r="F620" s="9">
        <v>15</v>
      </c>
      <c r="G620" s="7" t="s">
        <v>2348</v>
      </c>
      <c r="H620" s="7" t="s">
        <v>2346</v>
      </c>
      <c r="I620">
        <v>0</v>
      </c>
      <c r="J620">
        <v>0</v>
      </c>
    </row>
    <row r="621" spans="1:10" x14ac:dyDescent="0.25">
      <c r="A621" s="7" t="s">
        <v>307</v>
      </c>
      <c r="B621" s="7" t="s">
        <v>1457</v>
      </c>
      <c r="C621">
        <v>8</v>
      </c>
      <c r="D621" s="7" t="s">
        <v>2347</v>
      </c>
      <c r="E621">
        <v>1</v>
      </c>
      <c r="F621" s="9">
        <v>6</v>
      </c>
      <c r="G621" s="7" t="s">
        <v>2348</v>
      </c>
      <c r="H621" s="7" t="s">
        <v>2346</v>
      </c>
      <c r="I621">
        <v>0</v>
      </c>
      <c r="J621">
        <v>0</v>
      </c>
    </row>
    <row r="622" spans="1:10" x14ac:dyDescent="0.25">
      <c r="A622" s="7" t="s">
        <v>308</v>
      </c>
      <c r="B622" s="7" t="s">
        <v>1383</v>
      </c>
      <c r="C622">
        <v>8</v>
      </c>
      <c r="D622" s="7" t="s">
        <v>2347</v>
      </c>
      <c r="E622">
        <v>1</v>
      </c>
      <c r="F622" s="9">
        <v>6</v>
      </c>
      <c r="G622" s="7" t="s">
        <v>2348</v>
      </c>
      <c r="H622" s="7" t="s">
        <v>2346</v>
      </c>
      <c r="I622">
        <v>0</v>
      </c>
      <c r="J622">
        <v>0</v>
      </c>
    </row>
    <row r="623" spans="1:10" x14ac:dyDescent="0.25">
      <c r="A623" s="7" t="s">
        <v>309</v>
      </c>
      <c r="B623" s="7" t="s">
        <v>1458</v>
      </c>
      <c r="C623">
        <v>8</v>
      </c>
      <c r="D623" s="7" t="s">
        <v>2347</v>
      </c>
      <c r="E623">
        <v>1</v>
      </c>
      <c r="F623" s="9">
        <v>4</v>
      </c>
      <c r="G623" s="7" t="s">
        <v>2348</v>
      </c>
      <c r="H623" s="7" t="s">
        <v>2346</v>
      </c>
      <c r="I623">
        <v>0</v>
      </c>
      <c r="J623">
        <v>0</v>
      </c>
    </row>
    <row r="624" spans="1:10" x14ac:dyDescent="0.25">
      <c r="A624" s="7" t="s">
        <v>1148</v>
      </c>
      <c r="B624" s="7" t="s">
        <v>2277</v>
      </c>
      <c r="C624">
        <v>8</v>
      </c>
      <c r="D624" s="7" t="s">
        <v>2339</v>
      </c>
      <c r="E624">
        <v>1</v>
      </c>
      <c r="F624" s="9">
        <v>4</v>
      </c>
      <c r="G624" s="7" t="s">
        <v>2340</v>
      </c>
      <c r="H624" s="7" t="s">
        <v>2353</v>
      </c>
      <c r="I624">
        <v>0</v>
      </c>
      <c r="J624">
        <v>0</v>
      </c>
    </row>
    <row r="625" spans="1:10" x14ac:dyDescent="0.25">
      <c r="A625" s="7" t="s">
        <v>310</v>
      </c>
      <c r="B625" s="7" t="s">
        <v>1459</v>
      </c>
      <c r="C625">
        <v>8</v>
      </c>
      <c r="D625" s="7" t="s">
        <v>2347</v>
      </c>
      <c r="E625">
        <v>1</v>
      </c>
      <c r="F625" s="9">
        <v>10</v>
      </c>
      <c r="G625" s="7" t="s">
        <v>2348</v>
      </c>
      <c r="H625" s="7" t="s">
        <v>2346</v>
      </c>
      <c r="I625">
        <v>0</v>
      </c>
      <c r="J625">
        <v>0</v>
      </c>
    </row>
    <row r="626" spans="1:10" x14ac:dyDescent="0.25">
      <c r="A626" s="7" t="s">
        <v>311</v>
      </c>
      <c r="B626" s="7" t="s">
        <v>1460</v>
      </c>
      <c r="C626">
        <v>8</v>
      </c>
      <c r="D626" s="7" t="s">
        <v>2347</v>
      </c>
      <c r="E626">
        <v>1</v>
      </c>
      <c r="F626" s="9">
        <v>2</v>
      </c>
      <c r="G626" s="7" t="s">
        <v>2348</v>
      </c>
      <c r="H626" s="7" t="s">
        <v>2346</v>
      </c>
      <c r="I626">
        <v>0</v>
      </c>
      <c r="J626">
        <v>0</v>
      </c>
    </row>
    <row r="627" spans="1:10" x14ac:dyDescent="0.25">
      <c r="A627" s="7" t="s">
        <v>312</v>
      </c>
      <c r="B627" s="7" t="s">
        <v>1461</v>
      </c>
      <c r="C627">
        <v>8</v>
      </c>
      <c r="D627" s="7" t="s">
        <v>2347</v>
      </c>
      <c r="E627">
        <v>1</v>
      </c>
      <c r="F627" s="9">
        <v>15</v>
      </c>
      <c r="G627" s="7" t="s">
        <v>2348</v>
      </c>
      <c r="H627" s="7" t="s">
        <v>2346</v>
      </c>
      <c r="I627">
        <v>0</v>
      </c>
      <c r="J627">
        <v>0</v>
      </c>
    </row>
    <row r="628" spans="1:10" x14ac:dyDescent="0.25">
      <c r="A628" s="7" t="s">
        <v>2358</v>
      </c>
      <c r="B628" s="7" t="s">
        <v>2359</v>
      </c>
      <c r="C628">
        <v>8</v>
      </c>
      <c r="D628" s="7" t="s">
        <v>2347</v>
      </c>
      <c r="E628">
        <v>1</v>
      </c>
      <c r="F628" s="9">
        <v>0</v>
      </c>
      <c r="G628" s="7" t="s">
        <v>2348</v>
      </c>
      <c r="H628" s="7" t="s">
        <v>2346</v>
      </c>
      <c r="I628">
        <v>0</v>
      </c>
      <c r="J628">
        <v>0</v>
      </c>
    </row>
    <row r="629" spans="1:10" x14ac:dyDescent="0.25">
      <c r="A629" s="7" t="s">
        <v>1149</v>
      </c>
      <c r="B629" s="7" t="s">
        <v>2278</v>
      </c>
      <c r="C629">
        <v>8</v>
      </c>
      <c r="D629" s="7" t="s">
        <v>2339</v>
      </c>
      <c r="E629">
        <v>1</v>
      </c>
      <c r="F629" s="9">
        <v>15</v>
      </c>
      <c r="G629" s="7" t="s">
        <v>2340</v>
      </c>
      <c r="H629" s="7" t="s">
        <v>2353</v>
      </c>
      <c r="I629">
        <v>0</v>
      </c>
      <c r="J629">
        <v>0</v>
      </c>
    </row>
    <row r="630" spans="1:10" x14ac:dyDescent="0.25">
      <c r="A630" s="7" t="s">
        <v>1150</v>
      </c>
      <c r="B630" s="7" t="s">
        <v>2279</v>
      </c>
      <c r="C630">
        <v>8</v>
      </c>
      <c r="D630" s="7" t="s">
        <v>2339</v>
      </c>
      <c r="E630">
        <v>1</v>
      </c>
      <c r="F630" s="9">
        <v>6</v>
      </c>
      <c r="G630" s="7" t="s">
        <v>2340</v>
      </c>
      <c r="H630" s="7" t="s">
        <v>2353</v>
      </c>
      <c r="I630">
        <v>0</v>
      </c>
      <c r="J630">
        <v>0</v>
      </c>
    </row>
    <row r="631" spans="1:10" x14ac:dyDescent="0.25">
      <c r="A631" s="7" t="s">
        <v>313</v>
      </c>
      <c r="B631" s="7" t="s">
        <v>1462</v>
      </c>
      <c r="C631">
        <v>8</v>
      </c>
      <c r="D631" s="7" t="s">
        <v>2347</v>
      </c>
      <c r="E631">
        <v>1</v>
      </c>
      <c r="F631" s="9">
        <v>2</v>
      </c>
      <c r="G631" s="7" t="s">
        <v>2348</v>
      </c>
      <c r="H631" s="7" t="s">
        <v>2346</v>
      </c>
      <c r="I631">
        <v>0</v>
      </c>
      <c r="J631">
        <v>0</v>
      </c>
    </row>
    <row r="632" spans="1:10" x14ac:dyDescent="0.25">
      <c r="A632" s="7" t="s">
        <v>314</v>
      </c>
      <c r="B632" s="7" t="s">
        <v>1463</v>
      </c>
      <c r="C632">
        <v>8</v>
      </c>
      <c r="D632" s="7" t="s">
        <v>2347</v>
      </c>
      <c r="E632">
        <v>1</v>
      </c>
      <c r="F632" s="9">
        <v>1</v>
      </c>
      <c r="G632" s="7" t="s">
        <v>2348</v>
      </c>
      <c r="H632" s="7" t="s">
        <v>2346</v>
      </c>
      <c r="I632">
        <v>0</v>
      </c>
      <c r="J632">
        <v>0</v>
      </c>
    </row>
    <row r="633" spans="1:10" x14ac:dyDescent="0.25">
      <c r="A633" s="7" t="s">
        <v>1151</v>
      </c>
      <c r="B633" s="7" t="s">
        <v>2280</v>
      </c>
      <c r="C633">
        <v>8</v>
      </c>
      <c r="D633" s="7" t="s">
        <v>2339</v>
      </c>
      <c r="E633">
        <v>1</v>
      </c>
      <c r="F633" s="9">
        <v>5</v>
      </c>
      <c r="G633" s="7" t="s">
        <v>2340</v>
      </c>
      <c r="H633" s="7" t="s">
        <v>2353</v>
      </c>
      <c r="I633">
        <v>0</v>
      </c>
      <c r="J633">
        <v>0</v>
      </c>
    </row>
    <row r="634" spans="1:10" x14ac:dyDescent="0.25">
      <c r="A634" s="7" t="s">
        <v>1152</v>
      </c>
      <c r="B634" s="7" t="s">
        <v>2281</v>
      </c>
      <c r="C634">
        <v>8</v>
      </c>
      <c r="D634" s="7" t="s">
        <v>2339</v>
      </c>
      <c r="E634">
        <v>1</v>
      </c>
      <c r="F634" s="9">
        <v>10</v>
      </c>
      <c r="G634" s="7" t="s">
        <v>2340</v>
      </c>
      <c r="H634" s="7" t="s">
        <v>2353</v>
      </c>
      <c r="I634">
        <v>0</v>
      </c>
      <c r="J634">
        <v>0</v>
      </c>
    </row>
    <row r="635" spans="1:10" x14ac:dyDescent="0.25">
      <c r="A635" s="7" t="s">
        <v>1153</v>
      </c>
      <c r="B635" s="7" t="s">
        <v>2282</v>
      </c>
      <c r="C635">
        <v>8</v>
      </c>
      <c r="D635" s="7" t="s">
        <v>2339</v>
      </c>
      <c r="E635">
        <v>1</v>
      </c>
      <c r="F635" s="9">
        <v>10</v>
      </c>
      <c r="G635" s="7" t="s">
        <v>2340</v>
      </c>
      <c r="H635" s="7" t="s">
        <v>2353</v>
      </c>
      <c r="I635">
        <v>0</v>
      </c>
      <c r="J635">
        <v>0</v>
      </c>
    </row>
    <row r="636" spans="1:10" x14ac:dyDescent="0.25">
      <c r="A636" s="7" t="s">
        <v>1154</v>
      </c>
      <c r="B636" s="7" t="s">
        <v>2283</v>
      </c>
      <c r="C636">
        <v>8</v>
      </c>
      <c r="D636" s="7" t="s">
        <v>2339</v>
      </c>
      <c r="E636">
        <v>1</v>
      </c>
      <c r="F636" s="9">
        <v>5</v>
      </c>
      <c r="G636" s="7" t="s">
        <v>2340</v>
      </c>
      <c r="H636" s="7" t="s">
        <v>2353</v>
      </c>
      <c r="I636">
        <v>0</v>
      </c>
      <c r="J636">
        <v>0</v>
      </c>
    </row>
    <row r="637" spans="1:10" x14ac:dyDescent="0.25">
      <c r="A637" s="7" t="s">
        <v>1155</v>
      </c>
      <c r="B637" s="7" t="s">
        <v>2284</v>
      </c>
      <c r="C637">
        <v>8</v>
      </c>
      <c r="D637" s="7" t="s">
        <v>2339</v>
      </c>
      <c r="E637">
        <v>1</v>
      </c>
      <c r="F637" s="9">
        <v>30</v>
      </c>
      <c r="G637" s="7" t="s">
        <v>2340</v>
      </c>
      <c r="H637" s="7" t="s">
        <v>2353</v>
      </c>
      <c r="I637">
        <v>0</v>
      </c>
      <c r="J637">
        <v>0</v>
      </c>
    </row>
    <row r="638" spans="1:10" x14ac:dyDescent="0.25">
      <c r="A638" s="7" t="s">
        <v>1156</v>
      </c>
      <c r="B638" s="7" t="s">
        <v>2285</v>
      </c>
      <c r="C638">
        <v>8</v>
      </c>
      <c r="D638" s="7" t="s">
        <v>2339</v>
      </c>
      <c r="E638">
        <v>1</v>
      </c>
      <c r="F638" s="9">
        <v>2</v>
      </c>
      <c r="G638" s="7" t="s">
        <v>2340</v>
      </c>
      <c r="H638" s="7" t="s">
        <v>2353</v>
      </c>
      <c r="I638">
        <v>0</v>
      </c>
      <c r="J638">
        <v>0</v>
      </c>
    </row>
    <row r="639" spans="1:10" x14ac:dyDescent="0.25">
      <c r="A639" s="7" t="s">
        <v>1157</v>
      </c>
      <c r="B639" s="7" t="s">
        <v>2286</v>
      </c>
      <c r="C639">
        <v>8</v>
      </c>
      <c r="D639" s="7" t="s">
        <v>2339</v>
      </c>
      <c r="E639">
        <v>1</v>
      </c>
      <c r="F639" s="9">
        <v>2</v>
      </c>
      <c r="G639" s="7" t="s">
        <v>2340</v>
      </c>
      <c r="H639" s="7" t="s">
        <v>2353</v>
      </c>
      <c r="I639">
        <v>0</v>
      </c>
      <c r="J639">
        <v>0</v>
      </c>
    </row>
    <row r="640" spans="1:10" x14ac:dyDescent="0.25">
      <c r="A640" s="7" t="s">
        <v>315</v>
      </c>
      <c r="B640" s="7" t="s">
        <v>1464</v>
      </c>
      <c r="C640">
        <v>8</v>
      </c>
      <c r="D640" s="7" t="s">
        <v>2347</v>
      </c>
      <c r="E640">
        <v>1</v>
      </c>
      <c r="F640" s="9">
        <v>30</v>
      </c>
      <c r="G640" s="7" t="s">
        <v>2348</v>
      </c>
      <c r="H640" s="7" t="s">
        <v>2346</v>
      </c>
      <c r="I640">
        <v>0</v>
      </c>
      <c r="J640">
        <v>0</v>
      </c>
    </row>
    <row r="641" spans="1:10" x14ac:dyDescent="0.25">
      <c r="A641" s="7" t="s">
        <v>1158</v>
      </c>
      <c r="B641" s="7" t="s">
        <v>2287</v>
      </c>
      <c r="C641">
        <v>8</v>
      </c>
      <c r="D641" s="7" t="s">
        <v>2339</v>
      </c>
      <c r="E641">
        <v>1</v>
      </c>
      <c r="F641" s="9">
        <v>2</v>
      </c>
      <c r="G641" s="7" t="s">
        <v>2340</v>
      </c>
      <c r="H641" s="7" t="s">
        <v>2353</v>
      </c>
      <c r="I641">
        <v>0</v>
      </c>
      <c r="J641">
        <v>0</v>
      </c>
    </row>
    <row r="642" spans="1:10" x14ac:dyDescent="0.25">
      <c r="A642" s="7" t="s">
        <v>316</v>
      </c>
      <c r="B642" s="7" t="s">
        <v>1465</v>
      </c>
      <c r="C642">
        <v>8</v>
      </c>
      <c r="D642" s="7" t="s">
        <v>2347</v>
      </c>
      <c r="E642">
        <v>1</v>
      </c>
      <c r="F642" s="9">
        <v>16</v>
      </c>
      <c r="G642" s="7" t="s">
        <v>2348</v>
      </c>
      <c r="H642" s="7" t="s">
        <v>2346</v>
      </c>
      <c r="I642">
        <v>0</v>
      </c>
      <c r="J642">
        <v>0</v>
      </c>
    </row>
    <row r="643" spans="1:10" x14ac:dyDescent="0.25">
      <c r="A643" s="7" t="s">
        <v>317</v>
      </c>
      <c r="B643" s="7" t="s">
        <v>1466</v>
      </c>
      <c r="C643">
        <v>8</v>
      </c>
      <c r="D643" s="7" t="s">
        <v>2347</v>
      </c>
      <c r="E643">
        <v>1</v>
      </c>
      <c r="F643" s="9">
        <v>1</v>
      </c>
      <c r="G643" s="7" t="s">
        <v>2348</v>
      </c>
      <c r="H643" s="7" t="s">
        <v>2346</v>
      </c>
      <c r="I643">
        <v>0</v>
      </c>
      <c r="J643">
        <v>0</v>
      </c>
    </row>
    <row r="644" spans="1:10" x14ac:dyDescent="0.25">
      <c r="A644" s="7" t="s">
        <v>318</v>
      </c>
      <c r="B644" s="7" t="s">
        <v>1467</v>
      </c>
      <c r="C644">
        <v>8</v>
      </c>
      <c r="D644" s="7" t="s">
        <v>2347</v>
      </c>
      <c r="E644">
        <v>1</v>
      </c>
      <c r="F644" s="9">
        <v>204</v>
      </c>
      <c r="G644" s="7" t="s">
        <v>2348</v>
      </c>
      <c r="H644" s="7" t="s">
        <v>2346</v>
      </c>
      <c r="I644">
        <v>0</v>
      </c>
      <c r="J644">
        <v>0</v>
      </c>
    </row>
    <row r="645" spans="1:10" x14ac:dyDescent="0.25">
      <c r="A645" s="7" t="s">
        <v>319</v>
      </c>
      <c r="B645" s="7" t="s">
        <v>1468</v>
      </c>
      <c r="C645">
        <v>8</v>
      </c>
      <c r="D645" s="7" t="s">
        <v>2347</v>
      </c>
      <c r="E645">
        <v>1</v>
      </c>
      <c r="F645" s="9">
        <v>120</v>
      </c>
      <c r="G645" s="7" t="s">
        <v>2348</v>
      </c>
      <c r="H645" s="7" t="s">
        <v>2346</v>
      </c>
      <c r="I645">
        <v>0</v>
      </c>
      <c r="J645">
        <v>0</v>
      </c>
    </row>
    <row r="646" spans="1:10" x14ac:dyDescent="0.25">
      <c r="A646" s="7" t="s">
        <v>320</v>
      </c>
      <c r="B646" s="7" t="s">
        <v>1469</v>
      </c>
      <c r="C646">
        <v>8</v>
      </c>
      <c r="D646" s="7" t="s">
        <v>2347</v>
      </c>
      <c r="E646">
        <v>1</v>
      </c>
      <c r="F646" s="9">
        <v>240</v>
      </c>
      <c r="G646" s="7" t="s">
        <v>2348</v>
      </c>
      <c r="H646" s="7" t="s">
        <v>2346</v>
      </c>
      <c r="I646">
        <v>0</v>
      </c>
      <c r="J646">
        <v>0</v>
      </c>
    </row>
    <row r="647" spans="1:10" x14ac:dyDescent="0.25">
      <c r="A647" s="7" t="s">
        <v>321</v>
      </c>
      <c r="B647" s="7" t="s">
        <v>1470</v>
      </c>
      <c r="C647">
        <v>8</v>
      </c>
      <c r="D647" s="7" t="s">
        <v>2347</v>
      </c>
      <c r="E647">
        <v>1</v>
      </c>
      <c r="F647" s="9">
        <v>240</v>
      </c>
      <c r="G647" s="7" t="s">
        <v>2348</v>
      </c>
      <c r="H647" s="7" t="s">
        <v>2346</v>
      </c>
      <c r="I647">
        <v>0</v>
      </c>
      <c r="J647">
        <v>0</v>
      </c>
    </row>
    <row r="648" spans="1:10" x14ac:dyDescent="0.25">
      <c r="A648" s="7" t="s">
        <v>1159</v>
      </c>
      <c r="B648" s="7" t="s">
        <v>2288</v>
      </c>
      <c r="C648">
        <v>8</v>
      </c>
      <c r="D648" s="7" t="s">
        <v>2339</v>
      </c>
      <c r="E648">
        <v>1</v>
      </c>
      <c r="F648" s="9">
        <v>90</v>
      </c>
      <c r="G648" s="7" t="s">
        <v>2340</v>
      </c>
      <c r="H648" s="7" t="s">
        <v>2353</v>
      </c>
      <c r="I648">
        <v>0</v>
      </c>
      <c r="J648">
        <v>0</v>
      </c>
    </row>
    <row r="649" spans="1:10" x14ac:dyDescent="0.25">
      <c r="A649" s="7" t="s">
        <v>322</v>
      </c>
      <c r="B649" s="7" t="s">
        <v>1471</v>
      </c>
      <c r="C649">
        <v>8</v>
      </c>
      <c r="D649" s="7" t="s">
        <v>2347</v>
      </c>
      <c r="E649">
        <v>1</v>
      </c>
      <c r="F649" s="9">
        <v>2</v>
      </c>
      <c r="G649" s="7" t="s">
        <v>2348</v>
      </c>
      <c r="H649" s="7" t="s">
        <v>2346</v>
      </c>
      <c r="I649">
        <v>0</v>
      </c>
      <c r="J649">
        <v>0</v>
      </c>
    </row>
    <row r="650" spans="1:10" x14ac:dyDescent="0.25">
      <c r="A650" s="7" t="s">
        <v>323</v>
      </c>
      <c r="B650" s="7" t="s">
        <v>1472</v>
      </c>
      <c r="C650">
        <v>8</v>
      </c>
      <c r="D650" s="7" t="s">
        <v>2347</v>
      </c>
      <c r="E650">
        <v>1</v>
      </c>
      <c r="F650" s="9">
        <v>1</v>
      </c>
      <c r="G650" s="7" t="s">
        <v>2348</v>
      </c>
      <c r="H650" s="7" t="s">
        <v>2346</v>
      </c>
      <c r="I650">
        <v>0</v>
      </c>
      <c r="J650">
        <v>0</v>
      </c>
    </row>
    <row r="651" spans="1:10" x14ac:dyDescent="0.25">
      <c r="A651" s="7" t="s">
        <v>324</v>
      </c>
      <c r="B651" s="7" t="s">
        <v>1473</v>
      </c>
      <c r="C651">
        <v>8</v>
      </c>
      <c r="D651" s="7" t="s">
        <v>2347</v>
      </c>
      <c r="E651">
        <v>1</v>
      </c>
      <c r="F651" s="9">
        <v>12</v>
      </c>
      <c r="G651" s="7" t="s">
        <v>2348</v>
      </c>
      <c r="H651" s="7" t="s">
        <v>2346</v>
      </c>
      <c r="I651">
        <v>0</v>
      </c>
      <c r="J651">
        <v>0</v>
      </c>
    </row>
    <row r="652" spans="1:10" x14ac:dyDescent="0.25">
      <c r="A652" s="7" t="s">
        <v>325</v>
      </c>
      <c r="B652" s="7" t="s">
        <v>1474</v>
      </c>
      <c r="C652">
        <v>8</v>
      </c>
      <c r="D652" s="7" t="s">
        <v>2347</v>
      </c>
      <c r="E652">
        <v>1</v>
      </c>
      <c r="F652" s="9">
        <v>1</v>
      </c>
      <c r="G652" s="7" t="s">
        <v>2348</v>
      </c>
      <c r="H652" s="7" t="s">
        <v>2346</v>
      </c>
      <c r="I652">
        <v>0</v>
      </c>
      <c r="J652">
        <v>0</v>
      </c>
    </row>
    <row r="653" spans="1:10" x14ac:dyDescent="0.25">
      <c r="A653" s="7" t="s">
        <v>326</v>
      </c>
      <c r="B653" s="7" t="s">
        <v>1475</v>
      </c>
      <c r="C653">
        <v>8</v>
      </c>
      <c r="D653" s="7" t="s">
        <v>2347</v>
      </c>
      <c r="E653">
        <v>1</v>
      </c>
      <c r="F653" s="9">
        <v>216</v>
      </c>
      <c r="G653" s="7" t="s">
        <v>2348</v>
      </c>
      <c r="H653" s="7" t="s">
        <v>2346</v>
      </c>
      <c r="I653">
        <v>0</v>
      </c>
      <c r="J653">
        <v>0</v>
      </c>
    </row>
    <row r="654" spans="1:10" x14ac:dyDescent="0.25">
      <c r="A654" s="7" t="s">
        <v>840</v>
      </c>
      <c r="B654" s="7" t="s">
        <v>1958</v>
      </c>
      <c r="C654">
        <v>8</v>
      </c>
      <c r="D654" s="7" t="s">
        <v>2349</v>
      </c>
      <c r="E654">
        <v>1</v>
      </c>
      <c r="F654" s="9">
        <v>300</v>
      </c>
      <c r="G654" s="7" t="s">
        <v>2350</v>
      </c>
      <c r="H654" s="7" t="s">
        <v>2346</v>
      </c>
      <c r="I654">
        <v>0</v>
      </c>
      <c r="J654">
        <v>0</v>
      </c>
    </row>
    <row r="655" spans="1:10" x14ac:dyDescent="0.25">
      <c r="A655" s="7" t="s">
        <v>841</v>
      </c>
      <c r="B655" s="7" t="s">
        <v>1959</v>
      </c>
      <c r="C655">
        <v>8</v>
      </c>
      <c r="D655" s="7" t="s">
        <v>2349</v>
      </c>
      <c r="E655">
        <v>1</v>
      </c>
      <c r="F655" s="9">
        <v>1000</v>
      </c>
      <c r="G655" s="7" t="s">
        <v>2350</v>
      </c>
      <c r="H655" s="7" t="s">
        <v>2346</v>
      </c>
      <c r="I655">
        <v>0</v>
      </c>
      <c r="J655">
        <v>0</v>
      </c>
    </row>
    <row r="656" spans="1:10" x14ac:dyDescent="0.25">
      <c r="A656" s="7" t="s">
        <v>842</v>
      </c>
      <c r="B656" s="7" t="s">
        <v>1960</v>
      </c>
      <c r="C656">
        <v>8</v>
      </c>
      <c r="D656" s="7" t="s">
        <v>2349</v>
      </c>
      <c r="E656">
        <v>1</v>
      </c>
      <c r="F656" s="9">
        <v>500</v>
      </c>
      <c r="G656" s="7" t="s">
        <v>2350</v>
      </c>
      <c r="H656" s="7" t="s">
        <v>2346</v>
      </c>
      <c r="I656">
        <v>0</v>
      </c>
      <c r="J656">
        <v>0</v>
      </c>
    </row>
    <row r="657" spans="1:10" x14ac:dyDescent="0.25">
      <c r="A657" s="7" t="s">
        <v>843</v>
      </c>
      <c r="B657" s="7" t="s">
        <v>1961</v>
      </c>
      <c r="C657">
        <v>8</v>
      </c>
      <c r="D657" s="7" t="s">
        <v>2349</v>
      </c>
      <c r="E657">
        <v>1</v>
      </c>
      <c r="F657" s="9">
        <v>1008</v>
      </c>
      <c r="G657" s="7" t="s">
        <v>2350</v>
      </c>
      <c r="H657" s="7" t="s">
        <v>2346</v>
      </c>
      <c r="I657">
        <v>0</v>
      </c>
      <c r="J657">
        <v>0</v>
      </c>
    </row>
    <row r="658" spans="1:10" x14ac:dyDescent="0.25">
      <c r="A658" s="7" t="s">
        <v>844</v>
      </c>
      <c r="B658" s="7" t="s">
        <v>1962</v>
      </c>
      <c r="C658">
        <v>8</v>
      </c>
      <c r="D658" s="7" t="s">
        <v>2349</v>
      </c>
      <c r="E658">
        <v>1</v>
      </c>
      <c r="F658" s="9">
        <v>912</v>
      </c>
      <c r="G658" s="7" t="s">
        <v>2350</v>
      </c>
      <c r="H658" s="7" t="s">
        <v>2346</v>
      </c>
      <c r="I658">
        <v>0</v>
      </c>
      <c r="J658">
        <v>0</v>
      </c>
    </row>
    <row r="659" spans="1:10" x14ac:dyDescent="0.25">
      <c r="A659" s="7" t="s">
        <v>845</v>
      </c>
      <c r="B659" s="7" t="s">
        <v>1963</v>
      </c>
      <c r="C659">
        <v>8</v>
      </c>
      <c r="D659" s="7" t="s">
        <v>2349</v>
      </c>
      <c r="E659">
        <v>1</v>
      </c>
      <c r="F659" s="9">
        <v>960</v>
      </c>
      <c r="G659" s="7" t="s">
        <v>2350</v>
      </c>
      <c r="H659" s="7" t="s">
        <v>2346</v>
      </c>
      <c r="I659">
        <v>0</v>
      </c>
      <c r="J659">
        <v>0</v>
      </c>
    </row>
    <row r="660" spans="1:10" x14ac:dyDescent="0.25">
      <c r="A660" s="7" t="s">
        <v>846</v>
      </c>
      <c r="B660" s="7" t="s">
        <v>1964</v>
      </c>
      <c r="C660">
        <v>8</v>
      </c>
      <c r="D660" s="7" t="s">
        <v>2349</v>
      </c>
      <c r="E660">
        <v>1</v>
      </c>
      <c r="F660" s="9">
        <v>432</v>
      </c>
      <c r="G660" s="7" t="s">
        <v>2350</v>
      </c>
      <c r="H660" s="7" t="s">
        <v>2346</v>
      </c>
      <c r="I660">
        <v>0</v>
      </c>
      <c r="J660">
        <v>0</v>
      </c>
    </row>
    <row r="661" spans="1:10" x14ac:dyDescent="0.25">
      <c r="A661" s="7" t="s">
        <v>847</v>
      </c>
      <c r="B661" s="7" t="s">
        <v>1965</v>
      </c>
      <c r="C661">
        <v>8</v>
      </c>
      <c r="D661" s="7" t="s">
        <v>2349</v>
      </c>
      <c r="E661">
        <v>1</v>
      </c>
      <c r="F661" s="9">
        <v>400</v>
      </c>
      <c r="G661" s="7" t="s">
        <v>2350</v>
      </c>
      <c r="H661" s="7" t="s">
        <v>2346</v>
      </c>
      <c r="I661">
        <v>0</v>
      </c>
      <c r="J661">
        <v>0</v>
      </c>
    </row>
    <row r="662" spans="1:10" x14ac:dyDescent="0.25">
      <c r="A662" s="7" t="s">
        <v>848</v>
      </c>
      <c r="B662" s="7" t="s">
        <v>1966</v>
      </c>
      <c r="C662">
        <v>8</v>
      </c>
      <c r="D662" s="7" t="s">
        <v>2349</v>
      </c>
      <c r="E662">
        <v>1</v>
      </c>
      <c r="F662" s="9">
        <v>200</v>
      </c>
      <c r="G662" s="7" t="s">
        <v>2350</v>
      </c>
      <c r="H662" s="7" t="s">
        <v>2346</v>
      </c>
      <c r="I662">
        <v>0</v>
      </c>
      <c r="J662">
        <v>0</v>
      </c>
    </row>
    <row r="663" spans="1:10" x14ac:dyDescent="0.25">
      <c r="A663" s="7" t="s">
        <v>849</v>
      </c>
      <c r="B663" s="7" t="s">
        <v>1967</v>
      </c>
      <c r="C663">
        <v>8</v>
      </c>
      <c r="D663" s="7" t="s">
        <v>2349</v>
      </c>
      <c r="E663">
        <v>1</v>
      </c>
      <c r="F663" s="9">
        <v>832</v>
      </c>
      <c r="G663" s="7" t="s">
        <v>2350</v>
      </c>
      <c r="H663" s="7" t="s">
        <v>2346</v>
      </c>
      <c r="I663">
        <v>0</v>
      </c>
      <c r="J663">
        <v>0</v>
      </c>
    </row>
    <row r="664" spans="1:10" x14ac:dyDescent="0.25">
      <c r="A664" s="7" t="s">
        <v>850</v>
      </c>
      <c r="B664" s="7" t="s">
        <v>1968</v>
      </c>
      <c r="C664">
        <v>8</v>
      </c>
      <c r="D664" s="7" t="s">
        <v>2349</v>
      </c>
      <c r="E664">
        <v>1</v>
      </c>
      <c r="F664" s="9">
        <v>162</v>
      </c>
      <c r="G664" s="7" t="s">
        <v>2350</v>
      </c>
      <c r="H664" s="7" t="s">
        <v>2346</v>
      </c>
      <c r="I664">
        <v>0</v>
      </c>
      <c r="J664">
        <v>0</v>
      </c>
    </row>
    <row r="665" spans="1:10" x14ac:dyDescent="0.25">
      <c r="A665" s="7" t="s">
        <v>851</v>
      </c>
      <c r="B665" s="7" t="s">
        <v>1969</v>
      </c>
      <c r="C665">
        <v>8</v>
      </c>
      <c r="D665" s="7" t="s">
        <v>2349</v>
      </c>
      <c r="E665">
        <v>1</v>
      </c>
      <c r="F665" s="9">
        <v>144</v>
      </c>
      <c r="G665" s="7" t="s">
        <v>2350</v>
      </c>
      <c r="H665" s="7" t="s">
        <v>2346</v>
      </c>
      <c r="I665">
        <v>0</v>
      </c>
      <c r="J665">
        <v>0</v>
      </c>
    </row>
    <row r="666" spans="1:10" x14ac:dyDescent="0.25">
      <c r="A666" s="7" t="s">
        <v>852</v>
      </c>
      <c r="B666" s="7" t="s">
        <v>1970</v>
      </c>
      <c r="C666">
        <v>8</v>
      </c>
      <c r="D666" s="7" t="s">
        <v>2349</v>
      </c>
      <c r="E666">
        <v>1</v>
      </c>
      <c r="F666" s="9">
        <v>96</v>
      </c>
      <c r="G666" s="7" t="s">
        <v>2350</v>
      </c>
      <c r="H666" s="7" t="s">
        <v>2346</v>
      </c>
      <c r="I666">
        <v>0</v>
      </c>
      <c r="J666">
        <v>0</v>
      </c>
    </row>
    <row r="667" spans="1:10" x14ac:dyDescent="0.25">
      <c r="A667" s="7" t="s">
        <v>853</v>
      </c>
      <c r="B667" s="7" t="s">
        <v>1971</v>
      </c>
      <c r="C667">
        <v>8</v>
      </c>
      <c r="D667" s="7" t="s">
        <v>2349</v>
      </c>
      <c r="E667">
        <v>1</v>
      </c>
      <c r="F667" s="9">
        <v>200</v>
      </c>
      <c r="G667" s="7" t="s">
        <v>2350</v>
      </c>
      <c r="H667" s="7" t="s">
        <v>2346</v>
      </c>
      <c r="I667">
        <v>0</v>
      </c>
      <c r="J667">
        <v>0</v>
      </c>
    </row>
    <row r="668" spans="1:10" x14ac:dyDescent="0.25">
      <c r="A668" s="7" t="s">
        <v>854</v>
      </c>
      <c r="B668" s="7" t="s">
        <v>1972</v>
      </c>
      <c r="C668">
        <v>8</v>
      </c>
      <c r="D668" s="7" t="s">
        <v>2349</v>
      </c>
      <c r="E668">
        <v>1</v>
      </c>
      <c r="F668" s="9">
        <v>33</v>
      </c>
      <c r="G668" s="7" t="s">
        <v>2350</v>
      </c>
      <c r="H668" s="7" t="s">
        <v>2346</v>
      </c>
      <c r="I668">
        <v>0</v>
      </c>
      <c r="J668">
        <v>0</v>
      </c>
    </row>
    <row r="669" spans="1:10" x14ac:dyDescent="0.25">
      <c r="A669" s="7" t="s">
        <v>855</v>
      </c>
      <c r="B669" s="7" t="s">
        <v>1973</v>
      </c>
      <c r="C669">
        <v>8</v>
      </c>
      <c r="D669" s="7" t="s">
        <v>2349</v>
      </c>
      <c r="E669">
        <v>1</v>
      </c>
      <c r="F669" s="9">
        <v>100</v>
      </c>
      <c r="G669" s="7" t="s">
        <v>2350</v>
      </c>
      <c r="H669" s="7" t="s">
        <v>2346</v>
      </c>
      <c r="I669">
        <v>0</v>
      </c>
      <c r="J669">
        <v>0</v>
      </c>
    </row>
    <row r="670" spans="1:10" x14ac:dyDescent="0.25">
      <c r="A670" s="7" t="s">
        <v>856</v>
      </c>
      <c r="B670" s="7" t="s">
        <v>1974</v>
      </c>
      <c r="C670">
        <v>8</v>
      </c>
      <c r="D670" s="7" t="s">
        <v>2349</v>
      </c>
      <c r="E670">
        <v>1</v>
      </c>
      <c r="F670" s="9">
        <v>300</v>
      </c>
      <c r="G670" s="7" t="s">
        <v>2350</v>
      </c>
      <c r="H670" s="7" t="s">
        <v>2346</v>
      </c>
      <c r="I670">
        <v>0</v>
      </c>
      <c r="J670">
        <v>0</v>
      </c>
    </row>
    <row r="671" spans="1:10" x14ac:dyDescent="0.25">
      <c r="A671" s="7" t="s">
        <v>857</v>
      </c>
      <c r="B671" s="7" t="s">
        <v>1975</v>
      </c>
      <c r="C671">
        <v>8</v>
      </c>
      <c r="D671" s="7" t="s">
        <v>2349</v>
      </c>
      <c r="E671">
        <v>1</v>
      </c>
      <c r="F671" s="9">
        <v>160</v>
      </c>
      <c r="G671" s="7" t="s">
        <v>2350</v>
      </c>
      <c r="H671" s="7" t="s">
        <v>2346</v>
      </c>
      <c r="I671">
        <v>0</v>
      </c>
      <c r="J671">
        <v>0</v>
      </c>
    </row>
    <row r="672" spans="1:10" x14ac:dyDescent="0.25">
      <c r="A672" s="7" t="s">
        <v>858</v>
      </c>
      <c r="B672" s="7" t="s">
        <v>1973</v>
      </c>
      <c r="C672">
        <v>8</v>
      </c>
      <c r="D672" s="7" t="s">
        <v>2349</v>
      </c>
      <c r="E672">
        <v>1</v>
      </c>
      <c r="F672" s="9">
        <v>300</v>
      </c>
      <c r="G672" s="7" t="s">
        <v>2350</v>
      </c>
      <c r="H672" s="7" t="s">
        <v>2346</v>
      </c>
      <c r="I672">
        <v>0</v>
      </c>
      <c r="J672">
        <v>0</v>
      </c>
    </row>
    <row r="673" spans="1:10" x14ac:dyDescent="0.25">
      <c r="A673" s="7" t="s">
        <v>859</v>
      </c>
      <c r="B673" s="7" t="s">
        <v>1976</v>
      </c>
      <c r="C673">
        <v>8</v>
      </c>
      <c r="D673" s="7" t="s">
        <v>2349</v>
      </c>
      <c r="E673">
        <v>1</v>
      </c>
      <c r="F673" s="9">
        <v>100</v>
      </c>
      <c r="G673" s="7" t="s">
        <v>2350</v>
      </c>
      <c r="H673" s="7" t="s">
        <v>2346</v>
      </c>
      <c r="I673">
        <v>0</v>
      </c>
      <c r="J673">
        <v>0</v>
      </c>
    </row>
    <row r="674" spans="1:10" x14ac:dyDescent="0.25">
      <c r="A674" s="7" t="s">
        <v>860</v>
      </c>
      <c r="B674" s="7" t="s">
        <v>1977</v>
      </c>
      <c r="C674">
        <v>8</v>
      </c>
      <c r="D674" s="7" t="s">
        <v>2349</v>
      </c>
      <c r="E674">
        <v>1</v>
      </c>
      <c r="F674" s="9">
        <v>500</v>
      </c>
      <c r="G674" s="7" t="s">
        <v>2350</v>
      </c>
      <c r="H674" s="7" t="s">
        <v>2346</v>
      </c>
      <c r="I674">
        <v>0</v>
      </c>
      <c r="J674">
        <v>0</v>
      </c>
    </row>
    <row r="675" spans="1:10" x14ac:dyDescent="0.25">
      <c r="A675" s="7" t="s">
        <v>127</v>
      </c>
      <c r="B675" s="7" t="s">
        <v>1277</v>
      </c>
      <c r="C675">
        <v>4</v>
      </c>
      <c r="D675" s="7" t="s">
        <v>2344</v>
      </c>
      <c r="E675">
        <v>1</v>
      </c>
      <c r="F675" s="9">
        <v>3</v>
      </c>
      <c r="G675" s="7" t="s">
        <v>2345</v>
      </c>
      <c r="H675" s="7" t="s">
        <v>2346</v>
      </c>
      <c r="I675">
        <v>0</v>
      </c>
      <c r="J675">
        <v>0</v>
      </c>
    </row>
    <row r="676" spans="1:10" x14ac:dyDescent="0.25">
      <c r="A676" s="7" t="s">
        <v>1160</v>
      </c>
      <c r="B676" s="7" t="s">
        <v>2289</v>
      </c>
      <c r="C676">
        <v>8</v>
      </c>
      <c r="D676" s="7" t="s">
        <v>2339</v>
      </c>
      <c r="E676">
        <v>1</v>
      </c>
      <c r="F676" s="9">
        <v>1</v>
      </c>
      <c r="G676" s="7" t="s">
        <v>2340</v>
      </c>
      <c r="H676" s="7" t="s">
        <v>2353</v>
      </c>
      <c r="I676">
        <v>0</v>
      </c>
      <c r="J676">
        <v>0</v>
      </c>
    </row>
    <row r="677" spans="1:10" x14ac:dyDescent="0.25">
      <c r="A677" s="7" t="s">
        <v>1161</v>
      </c>
      <c r="B677" s="7" t="s">
        <v>2290</v>
      </c>
      <c r="C677">
        <v>8</v>
      </c>
      <c r="D677" s="7" t="s">
        <v>2339</v>
      </c>
      <c r="E677">
        <v>1</v>
      </c>
      <c r="F677" s="9">
        <v>1</v>
      </c>
      <c r="G677" s="7" t="s">
        <v>2340</v>
      </c>
      <c r="H677" s="7" t="s">
        <v>2353</v>
      </c>
      <c r="I677">
        <v>0</v>
      </c>
      <c r="J677">
        <v>0</v>
      </c>
    </row>
    <row r="678" spans="1:10" x14ac:dyDescent="0.25">
      <c r="A678" s="7" t="s">
        <v>327</v>
      </c>
      <c r="B678" s="7" t="s">
        <v>1476</v>
      </c>
      <c r="C678">
        <v>8</v>
      </c>
      <c r="D678" s="7" t="s">
        <v>2347</v>
      </c>
      <c r="E678">
        <v>1</v>
      </c>
      <c r="F678" s="9">
        <v>1</v>
      </c>
      <c r="G678" s="7" t="s">
        <v>2348</v>
      </c>
      <c r="H678" s="7" t="s">
        <v>2353</v>
      </c>
      <c r="I678">
        <v>0</v>
      </c>
      <c r="J678">
        <v>0</v>
      </c>
    </row>
    <row r="679" spans="1:10" x14ac:dyDescent="0.25">
      <c r="A679" s="7" t="s">
        <v>328</v>
      </c>
      <c r="B679" s="7" t="s">
        <v>1477</v>
      </c>
      <c r="C679">
        <v>8</v>
      </c>
      <c r="D679" s="7" t="s">
        <v>2347</v>
      </c>
      <c r="E679">
        <v>1</v>
      </c>
      <c r="F679" s="9">
        <v>1</v>
      </c>
      <c r="G679" s="7" t="s">
        <v>2348</v>
      </c>
      <c r="H679" s="7" t="s">
        <v>2353</v>
      </c>
      <c r="I679">
        <v>0</v>
      </c>
      <c r="J679">
        <v>0</v>
      </c>
    </row>
    <row r="680" spans="1:10" x14ac:dyDescent="0.25">
      <c r="A680" s="7" t="s">
        <v>329</v>
      </c>
      <c r="B680" s="7" t="s">
        <v>1478</v>
      </c>
      <c r="C680">
        <v>8</v>
      </c>
      <c r="D680" s="7" t="s">
        <v>2347</v>
      </c>
      <c r="E680">
        <v>1</v>
      </c>
      <c r="F680" s="9">
        <v>1</v>
      </c>
      <c r="G680" s="7" t="s">
        <v>2348</v>
      </c>
      <c r="H680" s="7" t="s">
        <v>2353</v>
      </c>
      <c r="I680">
        <v>0</v>
      </c>
      <c r="J680">
        <v>0</v>
      </c>
    </row>
    <row r="681" spans="1:10" x14ac:dyDescent="0.25">
      <c r="A681" s="7" t="s">
        <v>330</v>
      </c>
      <c r="B681" s="7" t="s">
        <v>1479</v>
      </c>
      <c r="C681">
        <v>8</v>
      </c>
      <c r="D681" s="7" t="s">
        <v>2347</v>
      </c>
      <c r="E681">
        <v>1</v>
      </c>
      <c r="F681" s="9">
        <v>1</v>
      </c>
      <c r="G681" s="7" t="s">
        <v>2348</v>
      </c>
      <c r="H681" s="7" t="s">
        <v>2353</v>
      </c>
      <c r="I681">
        <v>0</v>
      </c>
      <c r="J681">
        <v>0</v>
      </c>
    </row>
    <row r="682" spans="1:10" x14ac:dyDescent="0.25">
      <c r="A682" s="7" t="s">
        <v>331</v>
      </c>
      <c r="B682" s="7" t="s">
        <v>1480</v>
      </c>
      <c r="C682">
        <v>8</v>
      </c>
      <c r="D682" s="7" t="s">
        <v>2347</v>
      </c>
      <c r="E682">
        <v>1</v>
      </c>
      <c r="F682" s="9">
        <v>2</v>
      </c>
      <c r="G682" s="7" t="s">
        <v>2348</v>
      </c>
      <c r="H682" s="7" t="s">
        <v>2353</v>
      </c>
      <c r="I682">
        <v>0</v>
      </c>
      <c r="J682">
        <v>0</v>
      </c>
    </row>
    <row r="683" spans="1:10" x14ac:dyDescent="0.25">
      <c r="A683" s="7" t="s">
        <v>332</v>
      </c>
      <c r="B683" s="7" t="s">
        <v>1481</v>
      </c>
      <c r="C683">
        <v>8</v>
      </c>
      <c r="D683" s="7" t="s">
        <v>2347</v>
      </c>
      <c r="E683">
        <v>1</v>
      </c>
      <c r="F683" s="9">
        <v>1</v>
      </c>
      <c r="G683" s="7" t="s">
        <v>2348</v>
      </c>
      <c r="H683" s="7" t="s">
        <v>2353</v>
      </c>
      <c r="I683">
        <v>0</v>
      </c>
      <c r="J683">
        <v>0</v>
      </c>
    </row>
    <row r="684" spans="1:10" x14ac:dyDescent="0.25">
      <c r="A684" s="7" t="s">
        <v>333</v>
      </c>
      <c r="B684" s="7" t="s">
        <v>1482</v>
      </c>
      <c r="C684">
        <v>8</v>
      </c>
      <c r="D684" s="7" t="s">
        <v>2347</v>
      </c>
      <c r="E684">
        <v>1</v>
      </c>
      <c r="F684" s="9">
        <v>2</v>
      </c>
      <c r="G684" s="7" t="s">
        <v>2348</v>
      </c>
      <c r="H684" s="7" t="s">
        <v>2353</v>
      </c>
      <c r="I684">
        <v>0</v>
      </c>
      <c r="J684">
        <v>0</v>
      </c>
    </row>
    <row r="685" spans="1:10" x14ac:dyDescent="0.25">
      <c r="A685" s="7" t="s">
        <v>334</v>
      </c>
      <c r="B685" s="7" t="s">
        <v>1483</v>
      </c>
      <c r="C685">
        <v>8</v>
      </c>
      <c r="D685" s="7" t="s">
        <v>2347</v>
      </c>
      <c r="E685">
        <v>1</v>
      </c>
      <c r="F685" s="9">
        <v>2</v>
      </c>
      <c r="G685" s="7" t="s">
        <v>2348</v>
      </c>
      <c r="H685" s="7" t="s">
        <v>2353</v>
      </c>
      <c r="I685">
        <v>0</v>
      </c>
      <c r="J685">
        <v>0</v>
      </c>
    </row>
    <row r="686" spans="1:10" x14ac:dyDescent="0.25">
      <c r="A686" s="7" t="s">
        <v>335</v>
      </c>
      <c r="B686" s="7" t="s">
        <v>1484</v>
      </c>
      <c r="C686">
        <v>8</v>
      </c>
      <c r="D686" s="7" t="s">
        <v>2347</v>
      </c>
      <c r="E686">
        <v>1</v>
      </c>
      <c r="F686" s="9">
        <v>2</v>
      </c>
      <c r="G686" s="7" t="s">
        <v>2348</v>
      </c>
      <c r="H686" s="7" t="s">
        <v>2353</v>
      </c>
      <c r="I686">
        <v>0</v>
      </c>
      <c r="J686">
        <v>0</v>
      </c>
    </row>
    <row r="687" spans="1:10" x14ac:dyDescent="0.25">
      <c r="A687" s="7" t="s">
        <v>336</v>
      </c>
      <c r="B687" s="7" t="s">
        <v>1485</v>
      </c>
      <c r="C687">
        <v>8</v>
      </c>
      <c r="D687" s="7" t="s">
        <v>2347</v>
      </c>
      <c r="E687">
        <v>1</v>
      </c>
      <c r="F687" s="9">
        <v>1</v>
      </c>
      <c r="G687" s="7" t="s">
        <v>2348</v>
      </c>
      <c r="H687" s="7" t="s">
        <v>2353</v>
      </c>
      <c r="I687">
        <v>0</v>
      </c>
      <c r="J687">
        <v>0</v>
      </c>
    </row>
    <row r="688" spans="1:10" x14ac:dyDescent="0.25">
      <c r="A688" s="7" t="s">
        <v>337</v>
      </c>
      <c r="B688" s="7" t="s">
        <v>1486</v>
      </c>
      <c r="C688">
        <v>8</v>
      </c>
      <c r="D688" s="7" t="s">
        <v>2347</v>
      </c>
      <c r="E688">
        <v>1</v>
      </c>
      <c r="F688" s="9">
        <v>1</v>
      </c>
      <c r="G688" s="7" t="s">
        <v>2348</v>
      </c>
      <c r="H688" s="7" t="s">
        <v>2353</v>
      </c>
      <c r="I688">
        <v>0</v>
      </c>
      <c r="J688">
        <v>0</v>
      </c>
    </row>
    <row r="689" spans="1:10" x14ac:dyDescent="0.25">
      <c r="A689" s="7" t="s">
        <v>338</v>
      </c>
      <c r="B689" s="7" t="s">
        <v>1487</v>
      </c>
      <c r="C689">
        <v>8</v>
      </c>
      <c r="D689" s="7" t="s">
        <v>2347</v>
      </c>
      <c r="E689">
        <v>1</v>
      </c>
      <c r="F689" s="9">
        <v>1</v>
      </c>
      <c r="G689" s="7" t="s">
        <v>2348</v>
      </c>
      <c r="H689" s="7" t="s">
        <v>2353</v>
      </c>
      <c r="I689">
        <v>0</v>
      </c>
      <c r="J689">
        <v>0</v>
      </c>
    </row>
    <row r="690" spans="1:10" x14ac:dyDescent="0.25">
      <c r="A690" s="7" t="s">
        <v>339</v>
      </c>
      <c r="B690" s="7" t="s">
        <v>1488</v>
      </c>
      <c r="C690">
        <v>8</v>
      </c>
      <c r="D690" s="7" t="s">
        <v>2347</v>
      </c>
      <c r="E690">
        <v>1</v>
      </c>
      <c r="F690" s="9">
        <v>1</v>
      </c>
      <c r="G690" s="7" t="s">
        <v>2348</v>
      </c>
      <c r="H690" s="7" t="s">
        <v>2353</v>
      </c>
      <c r="I690">
        <v>0</v>
      </c>
      <c r="J690">
        <v>0</v>
      </c>
    </row>
    <row r="691" spans="1:10" x14ac:dyDescent="0.25">
      <c r="A691" s="7" t="s">
        <v>340</v>
      </c>
      <c r="B691" s="7" t="s">
        <v>1489</v>
      </c>
      <c r="C691">
        <v>8</v>
      </c>
      <c r="D691" s="7" t="s">
        <v>2347</v>
      </c>
      <c r="E691">
        <v>1</v>
      </c>
      <c r="F691" s="9">
        <v>1</v>
      </c>
      <c r="G691" s="7" t="s">
        <v>2348</v>
      </c>
      <c r="H691" s="7" t="s">
        <v>2353</v>
      </c>
      <c r="I691">
        <v>0</v>
      </c>
      <c r="J691">
        <v>0</v>
      </c>
    </row>
    <row r="692" spans="1:10" x14ac:dyDescent="0.25">
      <c r="A692" s="7" t="s">
        <v>341</v>
      </c>
      <c r="B692" s="7" t="s">
        <v>1490</v>
      </c>
      <c r="C692">
        <v>8</v>
      </c>
      <c r="D692" s="7" t="s">
        <v>2347</v>
      </c>
      <c r="E692">
        <v>1</v>
      </c>
      <c r="F692" s="9">
        <v>4</v>
      </c>
      <c r="G692" s="7" t="s">
        <v>2348</v>
      </c>
      <c r="H692" s="7" t="s">
        <v>2353</v>
      </c>
      <c r="I692">
        <v>0</v>
      </c>
      <c r="J692">
        <v>0</v>
      </c>
    </row>
    <row r="693" spans="1:10" x14ac:dyDescent="0.25">
      <c r="A693" s="7" t="s">
        <v>342</v>
      </c>
      <c r="B693" s="7" t="s">
        <v>1491</v>
      </c>
      <c r="C693">
        <v>8</v>
      </c>
      <c r="D693" s="7" t="s">
        <v>2347</v>
      </c>
      <c r="E693">
        <v>1</v>
      </c>
      <c r="F693" s="9">
        <v>1</v>
      </c>
      <c r="G693" s="7" t="s">
        <v>2348</v>
      </c>
      <c r="H693" s="7" t="s">
        <v>2353</v>
      </c>
      <c r="I693">
        <v>0</v>
      </c>
      <c r="J693">
        <v>0</v>
      </c>
    </row>
    <row r="694" spans="1:10" x14ac:dyDescent="0.25">
      <c r="A694" s="7" t="s">
        <v>343</v>
      </c>
      <c r="B694" s="7" t="s">
        <v>1492</v>
      </c>
      <c r="C694">
        <v>8</v>
      </c>
      <c r="D694" s="7" t="s">
        <v>2347</v>
      </c>
      <c r="E694">
        <v>1</v>
      </c>
      <c r="F694" s="9">
        <v>1</v>
      </c>
      <c r="G694" s="7" t="s">
        <v>2348</v>
      </c>
      <c r="H694" s="7" t="s">
        <v>2353</v>
      </c>
      <c r="I694">
        <v>0</v>
      </c>
      <c r="J694">
        <v>0</v>
      </c>
    </row>
    <row r="695" spans="1:10" x14ac:dyDescent="0.25">
      <c r="A695" s="7" t="s">
        <v>344</v>
      </c>
      <c r="B695" s="7" t="s">
        <v>1493</v>
      </c>
      <c r="C695">
        <v>8</v>
      </c>
      <c r="D695" s="7" t="s">
        <v>2347</v>
      </c>
      <c r="E695">
        <v>1</v>
      </c>
      <c r="F695" s="9">
        <v>2</v>
      </c>
      <c r="G695" s="7" t="s">
        <v>2348</v>
      </c>
      <c r="H695" s="7" t="s">
        <v>2353</v>
      </c>
      <c r="I695">
        <v>0</v>
      </c>
      <c r="J695">
        <v>0</v>
      </c>
    </row>
    <row r="696" spans="1:10" x14ac:dyDescent="0.25">
      <c r="A696" s="7" t="s">
        <v>345</v>
      </c>
      <c r="B696" s="7" t="s">
        <v>1494</v>
      </c>
      <c r="C696">
        <v>8</v>
      </c>
      <c r="D696" s="7" t="s">
        <v>2347</v>
      </c>
      <c r="E696">
        <v>1</v>
      </c>
      <c r="F696" s="9">
        <v>1</v>
      </c>
      <c r="G696" s="7" t="s">
        <v>2348</v>
      </c>
      <c r="H696" s="7" t="s">
        <v>2353</v>
      </c>
      <c r="I696">
        <v>0</v>
      </c>
      <c r="J696">
        <v>0</v>
      </c>
    </row>
    <row r="697" spans="1:10" x14ac:dyDescent="0.25">
      <c r="A697" s="7" t="s">
        <v>346</v>
      </c>
      <c r="B697" s="7" t="s">
        <v>1495</v>
      </c>
      <c r="C697">
        <v>8</v>
      </c>
      <c r="D697" s="7" t="s">
        <v>2347</v>
      </c>
      <c r="E697">
        <v>1</v>
      </c>
      <c r="F697" s="9">
        <v>1</v>
      </c>
      <c r="G697" s="7" t="s">
        <v>2348</v>
      </c>
      <c r="H697" s="7" t="s">
        <v>2353</v>
      </c>
      <c r="I697">
        <v>0</v>
      </c>
      <c r="J697">
        <v>0</v>
      </c>
    </row>
    <row r="698" spans="1:10" x14ac:dyDescent="0.25">
      <c r="A698" s="7" t="s">
        <v>347</v>
      </c>
      <c r="B698" s="7" t="s">
        <v>1496</v>
      </c>
      <c r="C698">
        <v>8</v>
      </c>
      <c r="D698" s="7" t="s">
        <v>2347</v>
      </c>
      <c r="E698">
        <v>1</v>
      </c>
      <c r="F698" s="9">
        <v>1</v>
      </c>
      <c r="G698" s="7" t="s">
        <v>2348</v>
      </c>
      <c r="H698" s="7" t="s">
        <v>2353</v>
      </c>
      <c r="I698">
        <v>0</v>
      </c>
      <c r="J698">
        <v>0</v>
      </c>
    </row>
    <row r="699" spans="1:10" x14ac:dyDescent="0.25">
      <c r="A699" s="7" t="s">
        <v>348</v>
      </c>
      <c r="B699" s="7" t="s">
        <v>1497</v>
      </c>
      <c r="C699">
        <v>8</v>
      </c>
      <c r="D699" s="7" t="s">
        <v>2347</v>
      </c>
      <c r="E699">
        <v>1</v>
      </c>
      <c r="F699" s="9">
        <v>1</v>
      </c>
      <c r="G699" s="7" t="s">
        <v>2348</v>
      </c>
      <c r="H699" s="7" t="s">
        <v>2353</v>
      </c>
      <c r="I699">
        <v>0</v>
      </c>
      <c r="J699">
        <v>0</v>
      </c>
    </row>
    <row r="700" spans="1:10" x14ac:dyDescent="0.25">
      <c r="A700" s="7" t="s">
        <v>349</v>
      </c>
      <c r="B700" s="7" t="s">
        <v>1498</v>
      </c>
      <c r="C700">
        <v>8</v>
      </c>
      <c r="D700" s="7" t="s">
        <v>2347</v>
      </c>
      <c r="E700">
        <v>1</v>
      </c>
      <c r="F700" s="9">
        <v>1</v>
      </c>
      <c r="G700" s="7" t="s">
        <v>2348</v>
      </c>
      <c r="H700" s="7" t="s">
        <v>2353</v>
      </c>
      <c r="I700">
        <v>0</v>
      </c>
      <c r="J700">
        <v>0</v>
      </c>
    </row>
    <row r="701" spans="1:10" x14ac:dyDescent="0.25">
      <c r="A701" s="7" t="s">
        <v>350</v>
      </c>
      <c r="B701" s="7" t="s">
        <v>1499</v>
      </c>
      <c r="C701">
        <v>8</v>
      </c>
      <c r="D701" s="7" t="s">
        <v>2347</v>
      </c>
      <c r="E701">
        <v>1</v>
      </c>
      <c r="F701" s="9">
        <v>1</v>
      </c>
      <c r="G701" s="7" t="s">
        <v>2348</v>
      </c>
      <c r="H701" s="7" t="s">
        <v>2353</v>
      </c>
      <c r="I701">
        <v>0</v>
      </c>
      <c r="J701">
        <v>0</v>
      </c>
    </row>
    <row r="702" spans="1:10" x14ac:dyDescent="0.25">
      <c r="A702" s="7" t="s">
        <v>351</v>
      </c>
      <c r="B702" s="7" t="s">
        <v>1500</v>
      </c>
      <c r="C702">
        <v>8</v>
      </c>
      <c r="D702" s="7" t="s">
        <v>2347</v>
      </c>
      <c r="E702">
        <v>1</v>
      </c>
      <c r="F702" s="9">
        <v>1</v>
      </c>
      <c r="G702" s="7" t="s">
        <v>2348</v>
      </c>
      <c r="H702" s="7" t="s">
        <v>2353</v>
      </c>
      <c r="I702">
        <v>0</v>
      </c>
      <c r="J702">
        <v>0</v>
      </c>
    </row>
    <row r="703" spans="1:10" x14ac:dyDescent="0.25">
      <c r="A703" s="7" t="s">
        <v>352</v>
      </c>
      <c r="B703" s="7" t="s">
        <v>1501</v>
      </c>
      <c r="C703">
        <v>8</v>
      </c>
      <c r="D703" s="7" t="s">
        <v>2347</v>
      </c>
      <c r="E703">
        <v>1</v>
      </c>
      <c r="F703" s="9">
        <v>2</v>
      </c>
      <c r="G703" s="7" t="s">
        <v>2348</v>
      </c>
      <c r="H703" s="7" t="s">
        <v>2353</v>
      </c>
      <c r="I703">
        <v>0</v>
      </c>
      <c r="J703">
        <v>0</v>
      </c>
    </row>
    <row r="704" spans="1:10" x14ac:dyDescent="0.25">
      <c r="A704" s="7" t="s">
        <v>353</v>
      </c>
      <c r="B704" s="7" t="s">
        <v>1502</v>
      </c>
      <c r="C704">
        <v>8</v>
      </c>
      <c r="D704" s="7" t="s">
        <v>2347</v>
      </c>
      <c r="E704">
        <v>1</v>
      </c>
      <c r="F704" s="9">
        <v>1</v>
      </c>
      <c r="G704" s="7" t="s">
        <v>2348</v>
      </c>
      <c r="H704" s="7" t="s">
        <v>2353</v>
      </c>
      <c r="I704">
        <v>0</v>
      </c>
      <c r="J704">
        <v>0</v>
      </c>
    </row>
    <row r="705" spans="1:10" x14ac:dyDescent="0.25">
      <c r="A705" s="7" t="s">
        <v>354</v>
      </c>
      <c r="B705" s="7" t="s">
        <v>1503</v>
      </c>
      <c r="C705">
        <v>8</v>
      </c>
      <c r="D705" s="7" t="s">
        <v>2347</v>
      </c>
      <c r="E705">
        <v>1</v>
      </c>
      <c r="F705" s="9">
        <v>1</v>
      </c>
      <c r="G705" s="7" t="s">
        <v>2348</v>
      </c>
      <c r="H705" s="7" t="s">
        <v>2353</v>
      </c>
      <c r="I705">
        <v>0</v>
      </c>
      <c r="J705">
        <v>0</v>
      </c>
    </row>
    <row r="706" spans="1:10" x14ac:dyDescent="0.25">
      <c r="A706" s="7" t="s">
        <v>355</v>
      </c>
      <c r="B706" s="7" t="s">
        <v>1504</v>
      </c>
      <c r="C706">
        <v>8</v>
      </c>
      <c r="D706" s="7" t="s">
        <v>2347</v>
      </c>
      <c r="E706">
        <v>1</v>
      </c>
      <c r="F706" s="9">
        <v>1</v>
      </c>
      <c r="G706" s="7" t="s">
        <v>2348</v>
      </c>
      <c r="H706" s="7" t="s">
        <v>2353</v>
      </c>
      <c r="I706">
        <v>0</v>
      </c>
      <c r="J706">
        <v>0</v>
      </c>
    </row>
    <row r="707" spans="1:10" x14ac:dyDescent="0.25">
      <c r="A707" s="7" t="s">
        <v>356</v>
      </c>
      <c r="B707" s="7" t="s">
        <v>1505</v>
      </c>
      <c r="C707">
        <v>8</v>
      </c>
      <c r="D707" s="7" t="s">
        <v>2347</v>
      </c>
      <c r="E707">
        <v>1</v>
      </c>
      <c r="F707" s="9">
        <v>2</v>
      </c>
      <c r="G707" s="7" t="s">
        <v>2348</v>
      </c>
      <c r="H707" s="7" t="s">
        <v>2353</v>
      </c>
      <c r="I707">
        <v>0</v>
      </c>
      <c r="J707">
        <v>0</v>
      </c>
    </row>
    <row r="708" spans="1:10" x14ac:dyDescent="0.25">
      <c r="A708" s="7" t="s">
        <v>357</v>
      </c>
      <c r="B708" s="7" t="s">
        <v>1506</v>
      </c>
      <c r="C708">
        <v>8</v>
      </c>
      <c r="D708" s="7" t="s">
        <v>2347</v>
      </c>
      <c r="E708">
        <v>1</v>
      </c>
      <c r="F708" s="9">
        <v>2</v>
      </c>
      <c r="G708" s="7" t="s">
        <v>2348</v>
      </c>
      <c r="H708" s="7" t="s">
        <v>2353</v>
      </c>
      <c r="I708">
        <v>0</v>
      </c>
      <c r="J708">
        <v>0</v>
      </c>
    </row>
    <row r="709" spans="1:10" x14ac:dyDescent="0.25">
      <c r="A709" s="7" t="s">
        <v>1162</v>
      </c>
      <c r="B709" s="7" t="s">
        <v>2291</v>
      </c>
      <c r="C709">
        <v>8</v>
      </c>
      <c r="D709" s="7" t="s">
        <v>2339</v>
      </c>
      <c r="E709">
        <v>1</v>
      </c>
      <c r="F709" s="9">
        <v>5</v>
      </c>
      <c r="G709" s="7" t="s">
        <v>2340</v>
      </c>
      <c r="H709" s="7" t="s">
        <v>2353</v>
      </c>
      <c r="I709">
        <v>0</v>
      </c>
      <c r="J709">
        <v>0</v>
      </c>
    </row>
    <row r="710" spans="1:10" x14ac:dyDescent="0.25">
      <c r="A710" s="7" t="s">
        <v>358</v>
      </c>
      <c r="B710" s="7" t="s">
        <v>1507</v>
      </c>
      <c r="C710">
        <v>8</v>
      </c>
      <c r="D710" s="7" t="s">
        <v>2347</v>
      </c>
      <c r="E710">
        <v>1</v>
      </c>
      <c r="F710" s="9">
        <v>1</v>
      </c>
      <c r="G710" s="7" t="s">
        <v>2348</v>
      </c>
      <c r="H710" s="7" t="s">
        <v>2353</v>
      </c>
      <c r="I710">
        <v>0</v>
      </c>
      <c r="J710">
        <v>0</v>
      </c>
    </row>
    <row r="711" spans="1:10" x14ac:dyDescent="0.25">
      <c r="A711" s="7" t="s">
        <v>359</v>
      </c>
      <c r="B711" s="7" t="s">
        <v>1508</v>
      </c>
      <c r="C711">
        <v>8</v>
      </c>
      <c r="D711" s="7" t="s">
        <v>2347</v>
      </c>
      <c r="E711">
        <v>1</v>
      </c>
      <c r="F711" s="9">
        <v>5</v>
      </c>
      <c r="G711" s="7" t="s">
        <v>2348</v>
      </c>
      <c r="H711" s="7" t="s">
        <v>2353</v>
      </c>
      <c r="I711">
        <v>0</v>
      </c>
      <c r="J711">
        <v>0</v>
      </c>
    </row>
    <row r="712" spans="1:10" x14ac:dyDescent="0.25">
      <c r="A712" s="7" t="s">
        <v>360</v>
      </c>
      <c r="B712" s="7" t="s">
        <v>1509</v>
      </c>
      <c r="C712">
        <v>8</v>
      </c>
      <c r="D712" s="7" t="s">
        <v>2347</v>
      </c>
      <c r="E712">
        <v>1</v>
      </c>
      <c r="F712" s="9">
        <v>4</v>
      </c>
      <c r="G712" s="7" t="s">
        <v>2348</v>
      </c>
      <c r="H712" s="7" t="s">
        <v>2353</v>
      </c>
      <c r="I712">
        <v>0</v>
      </c>
      <c r="J712">
        <v>0</v>
      </c>
    </row>
    <row r="713" spans="1:10" x14ac:dyDescent="0.25">
      <c r="A713" s="7" t="s">
        <v>361</v>
      </c>
      <c r="B713" s="7" t="s">
        <v>1510</v>
      </c>
      <c r="C713">
        <v>8</v>
      </c>
      <c r="D713" s="7" t="s">
        <v>2347</v>
      </c>
      <c r="E713">
        <v>1</v>
      </c>
      <c r="F713" s="9">
        <v>2</v>
      </c>
      <c r="G713" s="7" t="s">
        <v>2348</v>
      </c>
      <c r="H713" s="7" t="s">
        <v>2353</v>
      </c>
      <c r="I713">
        <v>0</v>
      </c>
      <c r="J713">
        <v>0</v>
      </c>
    </row>
    <row r="714" spans="1:10" x14ac:dyDescent="0.25">
      <c r="A714" s="7" t="s">
        <v>362</v>
      </c>
      <c r="B714" s="7" t="s">
        <v>1511</v>
      </c>
      <c r="C714">
        <v>8</v>
      </c>
      <c r="D714" s="7" t="s">
        <v>2347</v>
      </c>
      <c r="E714">
        <v>1</v>
      </c>
      <c r="F714" s="9">
        <v>4</v>
      </c>
      <c r="G714" s="7" t="s">
        <v>2348</v>
      </c>
      <c r="H714" s="7" t="s">
        <v>2353</v>
      </c>
      <c r="I714">
        <v>0</v>
      </c>
      <c r="J714">
        <v>0</v>
      </c>
    </row>
    <row r="715" spans="1:10" x14ac:dyDescent="0.25">
      <c r="A715" s="7" t="s">
        <v>363</v>
      </c>
      <c r="B715" s="7" t="s">
        <v>1512</v>
      </c>
      <c r="C715">
        <v>8</v>
      </c>
      <c r="D715" s="7" t="s">
        <v>2347</v>
      </c>
      <c r="E715">
        <v>1</v>
      </c>
      <c r="F715" s="9">
        <v>2</v>
      </c>
      <c r="G715" s="7" t="s">
        <v>2348</v>
      </c>
      <c r="H715" s="7" t="s">
        <v>2353</v>
      </c>
      <c r="I715">
        <v>0</v>
      </c>
      <c r="J715">
        <v>0</v>
      </c>
    </row>
    <row r="716" spans="1:10" x14ac:dyDescent="0.25">
      <c r="A716" s="7" t="s">
        <v>364</v>
      </c>
      <c r="B716" s="7" t="s">
        <v>1513</v>
      </c>
      <c r="C716">
        <v>8</v>
      </c>
      <c r="D716" s="7" t="s">
        <v>2347</v>
      </c>
      <c r="E716">
        <v>1</v>
      </c>
      <c r="F716" s="9">
        <v>2</v>
      </c>
      <c r="G716" s="7" t="s">
        <v>2348</v>
      </c>
      <c r="H716" s="7" t="s">
        <v>2353</v>
      </c>
      <c r="I716">
        <v>0</v>
      </c>
      <c r="J716">
        <v>0</v>
      </c>
    </row>
    <row r="717" spans="1:10" x14ac:dyDescent="0.25">
      <c r="A717" s="7" t="s">
        <v>365</v>
      </c>
      <c r="B717" s="7" t="s">
        <v>1514</v>
      </c>
      <c r="C717">
        <v>8</v>
      </c>
      <c r="D717" s="7" t="s">
        <v>2347</v>
      </c>
      <c r="E717">
        <v>1</v>
      </c>
      <c r="F717" s="9">
        <v>2</v>
      </c>
      <c r="G717" s="7" t="s">
        <v>2348</v>
      </c>
      <c r="H717" s="7" t="s">
        <v>2353</v>
      </c>
      <c r="I717">
        <v>0</v>
      </c>
      <c r="J717">
        <v>0</v>
      </c>
    </row>
    <row r="718" spans="1:10" x14ac:dyDescent="0.25">
      <c r="A718" s="7" t="s">
        <v>366</v>
      </c>
      <c r="B718" s="7" t="s">
        <v>1515</v>
      </c>
      <c r="C718">
        <v>8</v>
      </c>
      <c r="D718" s="7" t="s">
        <v>2347</v>
      </c>
      <c r="E718">
        <v>1</v>
      </c>
      <c r="F718" s="9">
        <v>4</v>
      </c>
      <c r="G718" s="7" t="s">
        <v>2348</v>
      </c>
      <c r="H718" s="7" t="s">
        <v>2353</v>
      </c>
      <c r="I718">
        <v>0</v>
      </c>
      <c r="J718">
        <v>0</v>
      </c>
    </row>
    <row r="719" spans="1:10" x14ac:dyDescent="0.25">
      <c r="A719" s="7" t="s">
        <v>367</v>
      </c>
      <c r="B719" s="7" t="s">
        <v>1516</v>
      </c>
      <c r="C719">
        <v>8</v>
      </c>
      <c r="D719" s="7" t="s">
        <v>2347</v>
      </c>
      <c r="E719">
        <v>1</v>
      </c>
      <c r="F719" s="9">
        <v>60</v>
      </c>
      <c r="G719" s="7" t="s">
        <v>2348</v>
      </c>
      <c r="H719" s="7" t="s">
        <v>2353</v>
      </c>
      <c r="I719">
        <v>0</v>
      </c>
      <c r="J719">
        <v>0</v>
      </c>
    </row>
    <row r="720" spans="1:10" x14ac:dyDescent="0.25">
      <c r="A720" s="7" t="s">
        <v>368</v>
      </c>
      <c r="B720" s="7" t="s">
        <v>1517</v>
      </c>
      <c r="C720">
        <v>8</v>
      </c>
      <c r="D720" s="7" t="s">
        <v>2347</v>
      </c>
      <c r="E720">
        <v>1</v>
      </c>
      <c r="F720" s="9">
        <v>6</v>
      </c>
      <c r="G720" s="7" t="s">
        <v>2348</v>
      </c>
      <c r="H720" s="7" t="s">
        <v>2353</v>
      </c>
      <c r="I720">
        <v>0</v>
      </c>
      <c r="J720">
        <v>0</v>
      </c>
    </row>
    <row r="721" spans="1:10" x14ac:dyDescent="0.25">
      <c r="A721" s="7" t="s">
        <v>369</v>
      </c>
      <c r="B721" s="7" t="s">
        <v>1518</v>
      </c>
      <c r="C721">
        <v>8</v>
      </c>
      <c r="D721" s="7" t="s">
        <v>2347</v>
      </c>
      <c r="E721">
        <v>1</v>
      </c>
      <c r="F721" s="9">
        <v>6</v>
      </c>
      <c r="G721" s="7" t="s">
        <v>2348</v>
      </c>
      <c r="H721" s="7" t="s">
        <v>2353</v>
      </c>
      <c r="I721">
        <v>0</v>
      </c>
      <c r="J721">
        <v>0</v>
      </c>
    </row>
    <row r="722" spans="1:10" x14ac:dyDescent="0.25">
      <c r="A722" s="7" t="s">
        <v>370</v>
      </c>
      <c r="B722" s="7" t="s">
        <v>1383</v>
      </c>
      <c r="C722">
        <v>8</v>
      </c>
      <c r="D722" s="7" t="s">
        <v>2347</v>
      </c>
      <c r="E722">
        <v>1</v>
      </c>
      <c r="F722" s="9">
        <v>6</v>
      </c>
      <c r="G722" s="7" t="s">
        <v>2348</v>
      </c>
      <c r="H722" s="7" t="s">
        <v>2353</v>
      </c>
      <c r="I722">
        <v>0</v>
      </c>
      <c r="J722">
        <v>0</v>
      </c>
    </row>
    <row r="723" spans="1:10" x14ac:dyDescent="0.25">
      <c r="A723" s="7" t="s">
        <v>371</v>
      </c>
      <c r="B723" s="7" t="s">
        <v>1519</v>
      </c>
      <c r="C723">
        <v>8</v>
      </c>
      <c r="D723" s="7" t="s">
        <v>2347</v>
      </c>
      <c r="E723">
        <v>1</v>
      </c>
      <c r="F723" s="9">
        <v>2</v>
      </c>
      <c r="G723" s="7" t="s">
        <v>2348</v>
      </c>
      <c r="H723" s="7" t="s">
        <v>2353</v>
      </c>
      <c r="I723">
        <v>0</v>
      </c>
      <c r="J723">
        <v>0</v>
      </c>
    </row>
    <row r="724" spans="1:10" x14ac:dyDescent="0.25">
      <c r="A724" s="7" t="s">
        <v>1163</v>
      </c>
      <c r="B724" s="7" t="s">
        <v>2292</v>
      </c>
      <c r="C724">
        <v>8</v>
      </c>
      <c r="D724" s="7" t="s">
        <v>2339</v>
      </c>
      <c r="E724">
        <v>1</v>
      </c>
      <c r="F724" s="9">
        <v>2</v>
      </c>
      <c r="G724" s="7" t="s">
        <v>2340</v>
      </c>
      <c r="H724" s="7" t="s">
        <v>2353</v>
      </c>
      <c r="I724">
        <v>0</v>
      </c>
      <c r="J724">
        <v>0</v>
      </c>
    </row>
    <row r="725" spans="1:10" x14ac:dyDescent="0.25">
      <c r="A725" s="7" t="s">
        <v>372</v>
      </c>
      <c r="B725" s="7" t="s">
        <v>1520</v>
      </c>
      <c r="C725">
        <v>8</v>
      </c>
      <c r="D725" s="7" t="s">
        <v>2347</v>
      </c>
      <c r="E725">
        <v>1</v>
      </c>
      <c r="F725" s="9">
        <v>1</v>
      </c>
      <c r="G725" s="7" t="s">
        <v>2348</v>
      </c>
      <c r="H725" s="7" t="s">
        <v>2353</v>
      </c>
      <c r="I725">
        <v>0</v>
      </c>
      <c r="J725">
        <v>0</v>
      </c>
    </row>
    <row r="726" spans="1:10" x14ac:dyDescent="0.25">
      <c r="A726" s="7" t="s">
        <v>373</v>
      </c>
      <c r="B726" s="7" t="s">
        <v>1521</v>
      </c>
      <c r="C726">
        <v>8</v>
      </c>
      <c r="D726" s="7" t="s">
        <v>2347</v>
      </c>
      <c r="E726">
        <v>1</v>
      </c>
      <c r="F726" s="9">
        <v>1</v>
      </c>
      <c r="G726" s="7" t="s">
        <v>2348</v>
      </c>
      <c r="H726" s="7" t="s">
        <v>2353</v>
      </c>
      <c r="I726">
        <v>0</v>
      </c>
      <c r="J726">
        <v>0</v>
      </c>
    </row>
    <row r="727" spans="1:10" x14ac:dyDescent="0.25">
      <c r="A727" s="7" t="s">
        <v>374</v>
      </c>
      <c r="B727" s="7" t="s">
        <v>1522</v>
      </c>
      <c r="C727">
        <v>8</v>
      </c>
      <c r="D727" s="7" t="s">
        <v>2347</v>
      </c>
      <c r="E727">
        <v>1</v>
      </c>
      <c r="F727" s="9">
        <v>1</v>
      </c>
      <c r="G727" s="7" t="s">
        <v>2348</v>
      </c>
      <c r="H727" s="7" t="s">
        <v>2353</v>
      </c>
      <c r="I727">
        <v>0</v>
      </c>
      <c r="J727">
        <v>0</v>
      </c>
    </row>
    <row r="728" spans="1:10" x14ac:dyDescent="0.25">
      <c r="A728" s="7" t="s">
        <v>375</v>
      </c>
      <c r="B728" s="7" t="s">
        <v>1523</v>
      </c>
      <c r="C728">
        <v>8</v>
      </c>
      <c r="D728" s="7" t="s">
        <v>2347</v>
      </c>
      <c r="E728">
        <v>1</v>
      </c>
      <c r="F728" s="9">
        <v>1</v>
      </c>
      <c r="G728" s="7" t="s">
        <v>2348</v>
      </c>
      <c r="H728" s="7" t="s">
        <v>2353</v>
      </c>
      <c r="I728">
        <v>0</v>
      </c>
      <c r="J728">
        <v>0</v>
      </c>
    </row>
    <row r="729" spans="1:10" x14ac:dyDescent="0.25">
      <c r="A729" s="7" t="s">
        <v>376</v>
      </c>
      <c r="B729" s="7" t="s">
        <v>1524</v>
      </c>
      <c r="C729">
        <v>8</v>
      </c>
      <c r="D729" s="7" t="s">
        <v>2347</v>
      </c>
      <c r="E729">
        <v>1</v>
      </c>
      <c r="F729" s="9">
        <v>1</v>
      </c>
      <c r="G729" s="7" t="s">
        <v>2348</v>
      </c>
      <c r="H729" s="7" t="s">
        <v>2353</v>
      </c>
      <c r="I729">
        <v>0</v>
      </c>
      <c r="J729">
        <v>0</v>
      </c>
    </row>
    <row r="730" spans="1:10" x14ac:dyDescent="0.25">
      <c r="A730" s="7" t="s">
        <v>377</v>
      </c>
      <c r="B730" s="7" t="s">
        <v>1525</v>
      </c>
      <c r="C730">
        <v>8</v>
      </c>
      <c r="D730" s="7" t="s">
        <v>2347</v>
      </c>
      <c r="E730">
        <v>1</v>
      </c>
      <c r="F730" s="9">
        <v>1</v>
      </c>
      <c r="G730" s="7" t="s">
        <v>2348</v>
      </c>
      <c r="H730" s="7" t="s">
        <v>2353</v>
      </c>
      <c r="I730">
        <v>0</v>
      </c>
      <c r="J730">
        <v>0</v>
      </c>
    </row>
    <row r="731" spans="1:10" x14ac:dyDescent="0.25">
      <c r="A731" s="7" t="s">
        <v>378</v>
      </c>
      <c r="B731" s="7" t="s">
        <v>1526</v>
      </c>
      <c r="C731">
        <v>8</v>
      </c>
      <c r="D731" s="7" t="s">
        <v>2347</v>
      </c>
      <c r="E731">
        <v>1</v>
      </c>
      <c r="F731" s="9">
        <v>4</v>
      </c>
      <c r="G731" s="7" t="s">
        <v>2348</v>
      </c>
      <c r="H731" s="7" t="s">
        <v>2353</v>
      </c>
      <c r="I731">
        <v>0</v>
      </c>
      <c r="J731">
        <v>0</v>
      </c>
    </row>
    <row r="732" spans="1:10" x14ac:dyDescent="0.25">
      <c r="A732" s="7" t="s">
        <v>379</v>
      </c>
      <c r="B732" s="7" t="s">
        <v>1527</v>
      </c>
      <c r="C732">
        <v>8</v>
      </c>
      <c r="D732" s="7" t="s">
        <v>2347</v>
      </c>
      <c r="E732">
        <v>1</v>
      </c>
      <c r="F732" s="9">
        <v>1</v>
      </c>
      <c r="G732" s="7" t="s">
        <v>2348</v>
      </c>
      <c r="H732" s="7" t="s">
        <v>2353</v>
      </c>
      <c r="I732">
        <v>0</v>
      </c>
      <c r="J732">
        <v>0</v>
      </c>
    </row>
    <row r="733" spans="1:10" x14ac:dyDescent="0.25">
      <c r="A733" s="7" t="s">
        <v>380</v>
      </c>
      <c r="B733" s="7" t="s">
        <v>1528</v>
      </c>
      <c r="C733">
        <v>8</v>
      </c>
      <c r="D733" s="7" t="s">
        <v>2347</v>
      </c>
      <c r="E733">
        <v>1</v>
      </c>
      <c r="F733" s="9">
        <v>12</v>
      </c>
      <c r="G733" s="7" t="s">
        <v>2348</v>
      </c>
      <c r="H733" s="7" t="s">
        <v>2353</v>
      </c>
      <c r="I733">
        <v>0</v>
      </c>
      <c r="J733">
        <v>0</v>
      </c>
    </row>
    <row r="734" spans="1:10" x14ac:dyDescent="0.25">
      <c r="A734" s="7" t="s">
        <v>381</v>
      </c>
      <c r="B734" s="7" t="s">
        <v>1529</v>
      </c>
      <c r="C734">
        <v>8</v>
      </c>
      <c r="D734" s="7" t="s">
        <v>2347</v>
      </c>
      <c r="E734">
        <v>1</v>
      </c>
      <c r="F734" s="9">
        <v>6</v>
      </c>
      <c r="G734" s="7" t="s">
        <v>2348</v>
      </c>
      <c r="H734" s="7" t="s">
        <v>2353</v>
      </c>
      <c r="I734">
        <v>0</v>
      </c>
      <c r="J734">
        <v>0</v>
      </c>
    </row>
    <row r="735" spans="1:10" x14ac:dyDescent="0.25">
      <c r="A735" s="7" t="s">
        <v>382</v>
      </c>
      <c r="B735" s="7" t="s">
        <v>1530</v>
      </c>
      <c r="C735">
        <v>8</v>
      </c>
      <c r="D735" s="7" t="s">
        <v>2347</v>
      </c>
      <c r="E735">
        <v>1</v>
      </c>
      <c r="F735" s="9">
        <v>4</v>
      </c>
      <c r="G735" s="7" t="s">
        <v>2348</v>
      </c>
      <c r="H735" s="7" t="s">
        <v>2353</v>
      </c>
      <c r="I735">
        <v>0</v>
      </c>
      <c r="J735">
        <v>0</v>
      </c>
    </row>
    <row r="736" spans="1:10" x14ac:dyDescent="0.25">
      <c r="A736" s="7" t="s">
        <v>383</v>
      </c>
      <c r="B736" s="7" t="s">
        <v>1531</v>
      </c>
      <c r="C736">
        <v>8</v>
      </c>
      <c r="D736" s="7" t="s">
        <v>2347</v>
      </c>
      <c r="E736">
        <v>1</v>
      </c>
      <c r="F736" s="9">
        <v>10</v>
      </c>
      <c r="G736" s="7" t="s">
        <v>2348</v>
      </c>
      <c r="H736" s="7" t="s">
        <v>2353</v>
      </c>
      <c r="I736">
        <v>0</v>
      </c>
      <c r="J736">
        <v>0</v>
      </c>
    </row>
    <row r="737" spans="1:10" x14ac:dyDescent="0.25">
      <c r="A737" s="7" t="s">
        <v>384</v>
      </c>
      <c r="B737" s="7" t="s">
        <v>1532</v>
      </c>
      <c r="C737">
        <v>8</v>
      </c>
      <c r="D737" s="7" t="s">
        <v>2347</v>
      </c>
      <c r="E737">
        <v>1</v>
      </c>
      <c r="F737" s="9">
        <v>1</v>
      </c>
      <c r="G737" s="7" t="s">
        <v>2348</v>
      </c>
      <c r="H737" s="7" t="s">
        <v>2353</v>
      </c>
      <c r="I737">
        <v>0</v>
      </c>
      <c r="J737">
        <v>0</v>
      </c>
    </row>
    <row r="738" spans="1:10" x14ac:dyDescent="0.25">
      <c r="A738" s="7" t="s">
        <v>385</v>
      </c>
      <c r="B738" s="7" t="s">
        <v>1533</v>
      </c>
      <c r="C738">
        <v>8</v>
      </c>
      <c r="D738" s="7" t="s">
        <v>2347</v>
      </c>
      <c r="E738">
        <v>1</v>
      </c>
      <c r="F738" s="9">
        <v>6</v>
      </c>
      <c r="G738" s="7" t="s">
        <v>2348</v>
      </c>
      <c r="H738" s="7" t="s">
        <v>2353</v>
      </c>
      <c r="I738">
        <v>0</v>
      </c>
      <c r="J738">
        <v>0</v>
      </c>
    </row>
    <row r="739" spans="1:10" x14ac:dyDescent="0.25">
      <c r="A739" s="7" t="s">
        <v>386</v>
      </c>
      <c r="B739" s="7" t="s">
        <v>1534</v>
      </c>
      <c r="C739">
        <v>8</v>
      </c>
      <c r="D739" s="7" t="s">
        <v>2347</v>
      </c>
      <c r="E739">
        <v>1</v>
      </c>
      <c r="F739" s="9">
        <v>6</v>
      </c>
      <c r="G739" s="7" t="s">
        <v>2348</v>
      </c>
      <c r="H739" s="7" t="s">
        <v>2353</v>
      </c>
      <c r="I739">
        <v>0</v>
      </c>
      <c r="J739">
        <v>0</v>
      </c>
    </row>
    <row r="740" spans="1:10" x14ac:dyDescent="0.25">
      <c r="A740" s="7" t="s">
        <v>387</v>
      </c>
      <c r="B740" s="7" t="s">
        <v>1535</v>
      </c>
      <c r="C740">
        <v>8</v>
      </c>
      <c r="D740" s="7" t="s">
        <v>2347</v>
      </c>
      <c r="E740">
        <v>1</v>
      </c>
      <c r="F740" s="9">
        <v>2</v>
      </c>
      <c r="G740" s="7" t="s">
        <v>2348</v>
      </c>
      <c r="H740" s="7" t="s">
        <v>2353</v>
      </c>
      <c r="I740">
        <v>0</v>
      </c>
      <c r="J740">
        <v>0</v>
      </c>
    </row>
    <row r="741" spans="1:10" x14ac:dyDescent="0.25">
      <c r="A741" s="7" t="s">
        <v>388</v>
      </c>
      <c r="B741" s="7" t="s">
        <v>1536</v>
      </c>
      <c r="C741">
        <v>8</v>
      </c>
      <c r="D741" s="7" t="s">
        <v>2347</v>
      </c>
      <c r="E741">
        <v>1</v>
      </c>
      <c r="F741" s="9">
        <v>6</v>
      </c>
      <c r="G741" s="7" t="s">
        <v>2348</v>
      </c>
      <c r="H741" s="7" t="s">
        <v>2353</v>
      </c>
      <c r="I741">
        <v>0</v>
      </c>
      <c r="J741">
        <v>0</v>
      </c>
    </row>
    <row r="742" spans="1:10" x14ac:dyDescent="0.25">
      <c r="A742" s="7" t="s">
        <v>389</v>
      </c>
      <c r="B742" s="7" t="s">
        <v>1537</v>
      </c>
      <c r="C742">
        <v>8</v>
      </c>
      <c r="D742" s="7" t="s">
        <v>2347</v>
      </c>
      <c r="E742">
        <v>1</v>
      </c>
      <c r="F742" s="9">
        <v>1</v>
      </c>
      <c r="G742" s="7" t="s">
        <v>2348</v>
      </c>
      <c r="H742" s="7" t="s">
        <v>2353</v>
      </c>
      <c r="I742">
        <v>0</v>
      </c>
      <c r="J742">
        <v>0</v>
      </c>
    </row>
    <row r="743" spans="1:10" x14ac:dyDescent="0.25">
      <c r="A743" s="7" t="s">
        <v>1164</v>
      </c>
      <c r="B743" s="7" t="s">
        <v>2293</v>
      </c>
      <c r="C743">
        <v>8</v>
      </c>
      <c r="D743" s="7" t="s">
        <v>2339</v>
      </c>
      <c r="E743">
        <v>1</v>
      </c>
      <c r="F743" s="9">
        <v>2</v>
      </c>
      <c r="G743" s="7" t="s">
        <v>2340</v>
      </c>
      <c r="H743" s="7" t="s">
        <v>2353</v>
      </c>
      <c r="I743">
        <v>0</v>
      </c>
      <c r="J743">
        <v>0</v>
      </c>
    </row>
    <row r="744" spans="1:10" x14ac:dyDescent="0.25">
      <c r="A744" s="7" t="s">
        <v>1165</v>
      </c>
      <c r="B744" s="7" t="s">
        <v>2294</v>
      </c>
      <c r="C744">
        <v>8</v>
      </c>
      <c r="D744" s="7" t="s">
        <v>2339</v>
      </c>
      <c r="E744">
        <v>1</v>
      </c>
      <c r="F744" s="9">
        <v>1</v>
      </c>
      <c r="G744" s="7" t="s">
        <v>2340</v>
      </c>
      <c r="H744" s="7" t="s">
        <v>2353</v>
      </c>
      <c r="I744">
        <v>0</v>
      </c>
      <c r="J744">
        <v>0</v>
      </c>
    </row>
    <row r="745" spans="1:10" x14ac:dyDescent="0.25">
      <c r="A745" s="7" t="s">
        <v>390</v>
      </c>
      <c r="B745" s="7" t="s">
        <v>1538</v>
      </c>
      <c r="C745">
        <v>8</v>
      </c>
      <c r="D745" s="7" t="s">
        <v>2347</v>
      </c>
      <c r="E745">
        <v>1</v>
      </c>
      <c r="F745" s="9">
        <v>4</v>
      </c>
      <c r="G745" s="7" t="s">
        <v>2348</v>
      </c>
      <c r="H745" s="7" t="s">
        <v>2353</v>
      </c>
      <c r="I745">
        <v>0</v>
      </c>
      <c r="J745">
        <v>0</v>
      </c>
    </row>
    <row r="746" spans="1:10" x14ac:dyDescent="0.25">
      <c r="A746" s="7" t="s">
        <v>391</v>
      </c>
      <c r="B746" s="7" t="s">
        <v>1539</v>
      </c>
      <c r="C746">
        <v>8</v>
      </c>
      <c r="D746" s="7" t="s">
        <v>2347</v>
      </c>
      <c r="E746">
        <v>1</v>
      </c>
      <c r="F746" s="9">
        <v>2</v>
      </c>
      <c r="G746" s="7" t="s">
        <v>2348</v>
      </c>
      <c r="H746" s="7" t="s">
        <v>2353</v>
      </c>
      <c r="I746">
        <v>0</v>
      </c>
      <c r="J746">
        <v>0</v>
      </c>
    </row>
    <row r="747" spans="1:10" x14ac:dyDescent="0.25">
      <c r="A747" s="7" t="s">
        <v>392</v>
      </c>
      <c r="B747" s="7" t="s">
        <v>1540</v>
      </c>
      <c r="C747">
        <v>8</v>
      </c>
      <c r="D747" s="7" t="s">
        <v>2347</v>
      </c>
      <c r="E747">
        <v>1</v>
      </c>
      <c r="F747" s="9">
        <v>1</v>
      </c>
      <c r="G747" s="7" t="s">
        <v>2348</v>
      </c>
      <c r="H747" s="7" t="s">
        <v>2353</v>
      </c>
      <c r="I747">
        <v>0</v>
      </c>
      <c r="J747">
        <v>0</v>
      </c>
    </row>
    <row r="748" spans="1:10" x14ac:dyDescent="0.25">
      <c r="A748" s="7" t="s">
        <v>393</v>
      </c>
      <c r="B748" s="7" t="s">
        <v>1541</v>
      </c>
      <c r="C748">
        <v>8</v>
      </c>
      <c r="D748" s="7" t="s">
        <v>2347</v>
      </c>
      <c r="E748">
        <v>1</v>
      </c>
      <c r="F748" s="9">
        <v>12</v>
      </c>
      <c r="G748" s="7" t="s">
        <v>2348</v>
      </c>
      <c r="H748" s="7" t="s">
        <v>2353</v>
      </c>
      <c r="I748">
        <v>0</v>
      </c>
      <c r="J748">
        <v>0</v>
      </c>
    </row>
    <row r="749" spans="1:10" x14ac:dyDescent="0.25">
      <c r="A749" s="7" t="s">
        <v>1166</v>
      </c>
      <c r="B749" s="7" t="s">
        <v>2295</v>
      </c>
      <c r="C749">
        <v>8</v>
      </c>
      <c r="D749" s="7" t="s">
        <v>2339</v>
      </c>
      <c r="E749">
        <v>1</v>
      </c>
      <c r="F749" s="9">
        <v>2</v>
      </c>
      <c r="G749" s="7" t="s">
        <v>2340</v>
      </c>
      <c r="H749" s="7" t="s">
        <v>2353</v>
      </c>
      <c r="I749">
        <v>0</v>
      </c>
      <c r="J749">
        <v>0</v>
      </c>
    </row>
    <row r="750" spans="1:10" x14ac:dyDescent="0.25">
      <c r="A750" s="7" t="s">
        <v>1167</v>
      </c>
      <c r="B750" s="7" t="s">
        <v>2296</v>
      </c>
      <c r="C750">
        <v>8</v>
      </c>
      <c r="D750" s="7" t="s">
        <v>2339</v>
      </c>
      <c r="E750">
        <v>1</v>
      </c>
      <c r="F750" s="9">
        <v>10</v>
      </c>
      <c r="G750" s="7" t="s">
        <v>2340</v>
      </c>
      <c r="H750" s="7" t="s">
        <v>2353</v>
      </c>
      <c r="I750">
        <v>0</v>
      </c>
      <c r="J750">
        <v>0</v>
      </c>
    </row>
    <row r="751" spans="1:10" x14ac:dyDescent="0.25">
      <c r="A751" s="7" t="s">
        <v>1168</v>
      </c>
      <c r="B751" s="7" t="s">
        <v>2297</v>
      </c>
      <c r="C751">
        <v>8</v>
      </c>
      <c r="D751" s="7" t="s">
        <v>2339</v>
      </c>
      <c r="E751">
        <v>1</v>
      </c>
      <c r="F751" s="9">
        <v>10</v>
      </c>
      <c r="G751" s="7" t="s">
        <v>2340</v>
      </c>
      <c r="H751" s="7" t="s">
        <v>2353</v>
      </c>
      <c r="I751">
        <v>0</v>
      </c>
      <c r="J751">
        <v>0</v>
      </c>
    </row>
    <row r="752" spans="1:10" x14ac:dyDescent="0.25">
      <c r="A752" s="7" t="s">
        <v>1169</v>
      </c>
      <c r="B752" s="7" t="s">
        <v>2298</v>
      </c>
      <c r="C752">
        <v>8</v>
      </c>
      <c r="D752" s="7" t="s">
        <v>2339</v>
      </c>
      <c r="E752">
        <v>1</v>
      </c>
      <c r="F752" s="9">
        <v>8</v>
      </c>
      <c r="G752" s="7" t="s">
        <v>2340</v>
      </c>
      <c r="H752" s="7" t="s">
        <v>2353</v>
      </c>
      <c r="I752">
        <v>0</v>
      </c>
      <c r="J752">
        <v>0</v>
      </c>
    </row>
    <row r="753" spans="1:10" x14ac:dyDescent="0.25">
      <c r="A753" s="7" t="s">
        <v>1170</v>
      </c>
      <c r="B753" s="7" t="s">
        <v>2299</v>
      </c>
      <c r="C753">
        <v>8</v>
      </c>
      <c r="D753" s="7" t="s">
        <v>2339</v>
      </c>
      <c r="E753">
        <v>1</v>
      </c>
      <c r="F753" s="9">
        <v>2</v>
      </c>
      <c r="G753" s="7" t="s">
        <v>2340</v>
      </c>
      <c r="H753" s="7" t="s">
        <v>2353</v>
      </c>
      <c r="I753">
        <v>0</v>
      </c>
      <c r="J753">
        <v>0</v>
      </c>
    </row>
    <row r="754" spans="1:10" x14ac:dyDescent="0.25">
      <c r="A754" s="7" t="s">
        <v>1171</v>
      </c>
      <c r="B754" s="7" t="s">
        <v>2300</v>
      </c>
      <c r="C754">
        <v>8</v>
      </c>
      <c r="D754" s="7" t="s">
        <v>2339</v>
      </c>
      <c r="E754">
        <v>1</v>
      </c>
      <c r="F754" s="9">
        <v>8</v>
      </c>
      <c r="G754" s="7" t="s">
        <v>2340</v>
      </c>
      <c r="H754" s="7" t="s">
        <v>2353</v>
      </c>
      <c r="I754">
        <v>0</v>
      </c>
      <c r="J754">
        <v>0</v>
      </c>
    </row>
    <row r="755" spans="1:10" x14ac:dyDescent="0.25">
      <c r="A755" s="7" t="s">
        <v>394</v>
      </c>
      <c r="B755" s="7" t="s">
        <v>1542</v>
      </c>
      <c r="C755">
        <v>8</v>
      </c>
      <c r="D755" s="7" t="s">
        <v>2347</v>
      </c>
      <c r="E755">
        <v>1</v>
      </c>
      <c r="F755" s="9">
        <v>6</v>
      </c>
      <c r="G755" s="7" t="s">
        <v>2348</v>
      </c>
      <c r="H755" s="7" t="s">
        <v>2353</v>
      </c>
      <c r="I755">
        <v>0</v>
      </c>
      <c r="J755">
        <v>0</v>
      </c>
    </row>
    <row r="756" spans="1:10" x14ac:dyDescent="0.25">
      <c r="A756" s="7" t="s">
        <v>395</v>
      </c>
      <c r="B756" s="7" t="s">
        <v>1543</v>
      </c>
      <c r="C756">
        <v>8</v>
      </c>
      <c r="D756" s="7" t="s">
        <v>2347</v>
      </c>
      <c r="E756">
        <v>1</v>
      </c>
      <c r="F756" s="9">
        <v>2</v>
      </c>
      <c r="G756" s="7" t="s">
        <v>2348</v>
      </c>
      <c r="H756" s="7" t="s">
        <v>2353</v>
      </c>
      <c r="I756">
        <v>0</v>
      </c>
      <c r="J756">
        <v>0</v>
      </c>
    </row>
    <row r="757" spans="1:10" x14ac:dyDescent="0.25">
      <c r="A757" s="7" t="s">
        <v>396</v>
      </c>
      <c r="B757" s="7" t="s">
        <v>1544</v>
      </c>
      <c r="C757">
        <v>8</v>
      </c>
      <c r="D757" s="7" t="s">
        <v>2347</v>
      </c>
      <c r="E757">
        <v>1</v>
      </c>
      <c r="F757" s="9">
        <v>4</v>
      </c>
      <c r="G757" s="7" t="s">
        <v>2348</v>
      </c>
      <c r="H757" s="7" t="s">
        <v>2353</v>
      </c>
      <c r="I757">
        <v>0</v>
      </c>
      <c r="J757">
        <v>0</v>
      </c>
    </row>
    <row r="758" spans="1:10" x14ac:dyDescent="0.25">
      <c r="A758" s="7" t="s">
        <v>397</v>
      </c>
      <c r="B758" s="7" t="s">
        <v>1545</v>
      </c>
      <c r="C758">
        <v>8</v>
      </c>
      <c r="D758" s="7" t="s">
        <v>2347</v>
      </c>
      <c r="E758">
        <v>1</v>
      </c>
      <c r="F758" s="9">
        <v>4</v>
      </c>
      <c r="G758" s="7" t="s">
        <v>2348</v>
      </c>
      <c r="H758" s="7" t="s">
        <v>2353</v>
      </c>
      <c r="I758">
        <v>0</v>
      </c>
      <c r="J758">
        <v>0</v>
      </c>
    </row>
    <row r="759" spans="1:10" x14ac:dyDescent="0.25">
      <c r="A759" s="7" t="s">
        <v>398</v>
      </c>
      <c r="B759" s="7" t="s">
        <v>1546</v>
      </c>
      <c r="C759">
        <v>8</v>
      </c>
      <c r="D759" s="7" t="s">
        <v>2347</v>
      </c>
      <c r="E759">
        <v>1</v>
      </c>
      <c r="F759" s="9">
        <v>12</v>
      </c>
      <c r="G759" s="7" t="s">
        <v>2348</v>
      </c>
      <c r="H759" s="7" t="s">
        <v>2353</v>
      </c>
      <c r="I759">
        <v>0</v>
      </c>
      <c r="J759">
        <v>0</v>
      </c>
    </row>
    <row r="760" spans="1:10" x14ac:dyDescent="0.25">
      <c r="A760" s="7" t="s">
        <v>399</v>
      </c>
      <c r="B760" s="7" t="s">
        <v>1547</v>
      </c>
      <c r="C760">
        <v>8</v>
      </c>
      <c r="D760" s="7" t="s">
        <v>2347</v>
      </c>
      <c r="E760">
        <v>1</v>
      </c>
      <c r="F760" s="9">
        <v>24</v>
      </c>
      <c r="G760" s="7" t="s">
        <v>2348</v>
      </c>
      <c r="H760" s="7" t="s">
        <v>2353</v>
      </c>
      <c r="I760">
        <v>0</v>
      </c>
      <c r="J760">
        <v>0</v>
      </c>
    </row>
    <row r="761" spans="1:10" x14ac:dyDescent="0.25">
      <c r="A761" s="7" t="s">
        <v>400</v>
      </c>
      <c r="B761" s="7" t="s">
        <v>1548</v>
      </c>
      <c r="C761">
        <v>8</v>
      </c>
      <c r="D761" s="7" t="s">
        <v>2347</v>
      </c>
      <c r="E761">
        <v>1</v>
      </c>
      <c r="F761" s="9">
        <v>12</v>
      </c>
      <c r="G761" s="7" t="s">
        <v>2348</v>
      </c>
      <c r="H761" s="7" t="s">
        <v>2353</v>
      </c>
      <c r="I761">
        <v>0</v>
      </c>
      <c r="J761">
        <v>0</v>
      </c>
    </row>
    <row r="762" spans="1:10" x14ac:dyDescent="0.25">
      <c r="A762" s="7" t="s">
        <v>401</v>
      </c>
      <c r="B762" s="7" t="s">
        <v>1549</v>
      </c>
      <c r="C762">
        <v>8</v>
      </c>
      <c r="D762" s="7" t="s">
        <v>2347</v>
      </c>
      <c r="E762">
        <v>1</v>
      </c>
      <c r="F762" s="9">
        <v>48</v>
      </c>
      <c r="G762" s="7" t="s">
        <v>2348</v>
      </c>
      <c r="H762" s="7" t="s">
        <v>2353</v>
      </c>
      <c r="I762">
        <v>0</v>
      </c>
      <c r="J762">
        <v>0</v>
      </c>
    </row>
    <row r="763" spans="1:10" x14ac:dyDescent="0.25">
      <c r="A763" s="7" t="s">
        <v>402</v>
      </c>
      <c r="B763" s="7" t="s">
        <v>1550</v>
      </c>
      <c r="C763">
        <v>8</v>
      </c>
      <c r="D763" s="7" t="s">
        <v>2347</v>
      </c>
      <c r="E763">
        <v>1</v>
      </c>
      <c r="F763" s="9">
        <v>24</v>
      </c>
      <c r="G763" s="7" t="s">
        <v>2348</v>
      </c>
      <c r="H763" s="7" t="s">
        <v>2353</v>
      </c>
      <c r="I763">
        <v>0</v>
      </c>
      <c r="J763">
        <v>0</v>
      </c>
    </row>
    <row r="764" spans="1:10" x14ac:dyDescent="0.25">
      <c r="A764" s="7" t="s">
        <v>403</v>
      </c>
      <c r="B764" s="7" t="s">
        <v>1551</v>
      </c>
      <c r="C764">
        <v>8</v>
      </c>
      <c r="D764" s="7" t="s">
        <v>2347</v>
      </c>
      <c r="E764">
        <v>1</v>
      </c>
      <c r="F764" s="9">
        <v>30</v>
      </c>
      <c r="G764" s="7" t="s">
        <v>2348</v>
      </c>
      <c r="H764" s="7" t="s">
        <v>2353</v>
      </c>
      <c r="I764">
        <v>0</v>
      </c>
      <c r="J764">
        <v>0</v>
      </c>
    </row>
    <row r="765" spans="1:10" x14ac:dyDescent="0.25">
      <c r="A765" s="7" t="s">
        <v>404</v>
      </c>
      <c r="B765" s="7" t="s">
        <v>1552</v>
      </c>
      <c r="C765">
        <v>8</v>
      </c>
      <c r="D765" s="7" t="s">
        <v>2347</v>
      </c>
      <c r="E765">
        <v>1</v>
      </c>
      <c r="F765" s="9">
        <v>12</v>
      </c>
      <c r="G765" s="7" t="s">
        <v>2348</v>
      </c>
      <c r="H765" s="7" t="s">
        <v>2353</v>
      </c>
      <c r="I765">
        <v>0</v>
      </c>
      <c r="J765">
        <v>0</v>
      </c>
    </row>
    <row r="766" spans="1:10" x14ac:dyDescent="0.25">
      <c r="A766" s="7" t="s">
        <v>405</v>
      </c>
      <c r="B766" s="7" t="s">
        <v>1552</v>
      </c>
      <c r="C766">
        <v>8</v>
      </c>
      <c r="D766" s="7" t="s">
        <v>2347</v>
      </c>
      <c r="E766">
        <v>1</v>
      </c>
      <c r="F766" s="9">
        <v>18</v>
      </c>
      <c r="G766" s="7" t="s">
        <v>2348</v>
      </c>
      <c r="H766" s="7" t="s">
        <v>2353</v>
      </c>
      <c r="I766">
        <v>0</v>
      </c>
      <c r="J766">
        <v>0</v>
      </c>
    </row>
    <row r="767" spans="1:10" x14ac:dyDescent="0.25">
      <c r="A767" s="7" t="s">
        <v>406</v>
      </c>
      <c r="B767" s="7" t="s">
        <v>1553</v>
      </c>
      <c r="C767">
        <v>8</v>
      </c>
      <c r="D767" s="7" t="s">
        <v>2347</v>
      </c>
      <c r="E767">
        <v>1</v>
      </c>
      <c r="F767" s="9">
        <v>12</v>
      </c>
      <c r="G767" s="7" t="s">
        <v>2348</v>
      </c>
      <c r="H767" s="7" t="s">
        <v>2353</v>
      </c>
      <c r="I767">
        <v>0</v>
      </c>
      <c r="J767">
        <v>0</v>
      </c>
    </row>
    <row r="768" spans="1:10" x14ac:dyDescent="0.25">
      <c r="A768" s="7" t="s">
        <v>407</v>
      </c>
      <c r="B768" s="7" t="s">
        <v>1554</v>
      </c>
      <c r="C768">
        <v>8</v>
      </c>
      <c r="D768" s="7" t="s">
        <v>2347</v>
      </c>
      <c r="E768">
        <v>1</v>
      </c>
      <c r="F768" s="9">
        <v>16</v>
      </c>
      <c r="G768" s="7" t="s">
        <v>2348</v>
      </c>
      <c r="H768" s="7" t="s">
        <v>2353</v>
      </c>
      <c r="I768">
        <v>0</v>
      </c>
      <c r="J768">
        <v>0</v>
      </c>
    </row>
    <row r="769" spans="1:10" x14ac:dyDescent="0.25">
      <c r="A769" s="7" t="s">
        <v>408</v>
      </c>
      <c r="B769" s="7" t="s">
        <v>1555</v>
      </c>
      <c r="C769">
        <v>8</v>
      </c>
      <c r="D769" s="7" t="s">
        <v>2347</v>
      </c>
      <c r="E769">
        <v>1</v>
      </c>
      <c r="F769" s="9">
        <v>16</v>
      </c>
      <c r="G769" s="7" t="s">
        <v>2348</v>
      </c>
      <c r="H769" s="7" t="s">
        <v>2353</v>
      </c>
      <c r="I769">
        <v>0</v>
      </c>
      <c r="J769">
        <v>0</v>
      </c>
    </row>
    <row r="770" spans="1:10" x14ac:dyDescent="0.25">
      <c r="A770" s="7" t="s">
        <v>409</v>
      </c>
      <c r="B770" s="7" t="s">
        <v>1556</v>
      </c>
      <c r="C770">
        <v>8</v>
      </c>
      <c r="D770" s="7" t="s">
        <v>2347</v>
      </c>
      <c r="E770">
        <v>1</v>
      </c>
      <c r="F770" s="9">
        <v>18</v>
      </c>
      <c r="G770" s="7" t="s">
        <v>2348</v>
      </c>
      <c r="H770" s="7" t="s">
        <v>2353</v>
      </c>
      <c r="I770">
        <v>0</v>
      </c>
      <c r="J770">
        <v>0</v>
      </c>
    </row>
    <row r="771" spans="1:10" x14ac:dyDescent="0.25">
      <c r="A771" s="7" t="s">
        <v>410</v>
      </c>
      <c r="B771" s="7" t="s">
        <v>1557</v>
      </c>
      <c r="C771">
        <v>8</v>
      </c>
      <c r="D771" s="7" t="s">
        <v>2347</v>
      </c>
      <c r="E771">
        <v>1</v>
      </c>
      <c r="F771" s="9">
        <v>12</v>
      </c>
      <c r="G771" s="7" t="s">
        <v>2348</v>
      </c>
      <c r="H771" s="7" t="s">
        <v>2353</v>
      </c>
      <c r="I771">
        <v>0</v>
      </c>
      <c r="J771">
        <v>0</v>
      </c>
    </row>
    <row r="772" spans="1:10" x14ac:dyDescent="0.25">
      <c r="A772" s="7" t="s">
        <v>411</v>
      </c>
      <c r="B772" s="7" t="s">
        <v>1558</v>
      </c>
      <c r="C772">
        <v>8</v>
      </c>
      <c r="D772" s="7" t="s">
        <v>2347</v>
      </c>
      <c r="E772">
        <v>1</v>
      </c>
      <c r="F772" s="9">
        <v>6</v>
      </c>
      <c r="G772" s="7" t="s">
        <v>2348</v>
      </c>
      <c r="H772" s="7" t="s">
        <v>2353</v>
      </c>
      <c r="I772">
        <v>0</v>
      </c>
      <c r="J772">
        <v>0</v>
      </c>
    </row>
    <row r="773" spans="1:10" x14ac:dyDescent="0.25">
      <c r="A773" s="7" t="s">
        <v>412</v>
      </c>
      <c r="B773" s="7" t="s">
        <v>1559</v>
      </c>
      <c r="C773">
        <v>8</v>
      </c>
      <c r="D773" s="7" t="s">
        <v>2347</v>
      </c>
      <c r="E773">
        <v>1</v>
      </c>
      <c r="F773" s="9">
        <v>4</v>
      </c>
      <c r="G773" s="7" t="s">
        <v>2348</v>
      </c>
      <c r="H773" s="7" t="s">
        <v>2353</v>
      </c>
      <c r="I773">
        <v>0</v>
      </c>
      <c r="J773">
        <v>0</v>
      </c>
    </row>
    <row r="774" spans="1:10" x14ac:dyDescent="0.25">
      <c r="A774" s="7" t="s">
        <v>413</v>
      </c>
      <c r="B774" s="7" t="s">
        <v>1560</v>
      </c>
      <c r="C774">
        <v>8</v>
      </c>
      <c r="D774" s="7" t="s">
        <v>2347</v>
      </c>
      <c r="E774">
        <v>1</v>
      </c>
      <c r="F774" s="9">
        <v>5</v>
      </c>
      <c r="G774" s="7" t="s">
        <v>2348</v>
      </c>
      <c r="H774" s="7" t="s">
        <v>2353</v>
      </c>
      <c r="I774">
        <v>0</v>
      </c>
      <c r="J774">
        <v>0</v>
      </c>
    </row>
    <row r="775" spans="1:10" x14ac:dyDescent="0.25">
      <c r="A775" s="7" t="s">
        <v>414</v>
      </c>
      <c r="B775" s="7" t="s">
        <v>1561</v>
      </c>
      <c r="C775">
        <v>8</v>
      </c>
      <c r="D775" s="7" t="s">
        <v>2347</v>
      </c>
      <c r="E775">
        <v>1</v>
      </c>
      <c r="F775" s="9">
        <v>3</v>
      </c>
      <c r="G775" s="7" t="s">
        <v>2348</v>
      </c>
      <c r="H775" s="7" t="s">
        <v>2353</v>
      </c>
      <c r="I775">
        <v>0</v>
      </c>
      <c r="J775">
        <v>0</v>
      </c>
    </row>
    <row r="776" spans="1:10" x14ac:dyDescent="0.25">
      <c r="A776" s="7" t="s">
        <v>415</v>
      </c>
      <c r="B776" s="7" t="s">
        <v>1562</v>
      </c>
      <c r="C776">
        <v>8</v>
      </c>
      <c r="D776" s="7" t="s">
        <v>2347</v>
      </c>
      <c r="E776">
        <v>1</v>
      </c>
      <c r="F776" s="9">
        <v>2</v>
      </c>
      <c r="G776" s="7" t="s">
        <v>2348</v>
      </c>
      <c r="H776" s="7" t="s">
        <v>2353</v>
      </c>
      <c r="I776">
        <v>0</v>
      </c>
      <c r="J776">
        <v>0</v>
      </c>
    </row>
    <row r="777" spans="1:10" x14ac:dyDescent="0.25">
      <c r="A777" s="7" t="s">
        <v>416</v>
      </c>
      <c r="B777" s="7" t="s">
        <v>1563</v>
      </c>
      <c r="C777">
        <v>8</v>
      </c>
      <c r="D777" s="7" t="s">
        <v>2347</v>
      </c>
      <c r="E777">
        <v>1</v>
      </c>
      <c r="F777" s="9">
        <v>2</v>
      </c>
      <c r="G777" s="7" t="s">
        <v>2348</v>
      </c>
      <c r="H777" s="7" t="s">
        <v>2353</v>
      </c>
      <c r="I777">
        <v>0</v>
      </c>
      <c r="J777">
        <v>0</v>
      </c>
    </row>
    <row r="778" spans="1:10" x14ac:dyDescent="0.25">
      <c r="A778" s="7" t="s">
        <v>417</v>
      </c>
      <c r="B778" s="7" t="s">
        <v>1564</v>
      </c>
      <c r="C778">
        <v>8</v>
      </c>
      <c r="D778" s="7" t="s">
        <v>2347</v>
      </c>
      <c r="E778">
        <v>1</v>
      </c>
      <c r="F778" s="9">
        <v>1</v>
      </c>
      <c r="G778" s="7" t="s">
        <v>2348</v>
      </c>
      <c r="H778" s="7" t="s">
        <v>2353</v>
      </c>
      <c r="I778">
        <v>0</v>
      </c>
      <c r="J778">
        <v>0</v>
      </c>
    </row>
    <row r="779" spans="1:10" x14ac:dyDescent="0.25">
      <c r="A779" s="7" t="s">
        <v>418</v>
      </c>
      <c r="B779" s="7" t="s">
        <v>1565</v>
      </c>
      <c r="C779">
        <v>8</v>
      </c>
      <c r="D779" s="7" t="s">
        <v>2347</v>
      </c>
      <c r="E779">
        <v>1</v>
      </c>
      <c r="F779" s="9">
        <v>2</v>
      </c>
      <c r="G779" s="7" t="s">
        <v>2348</v>
      </c>
      <c r="H779" s="7" t="s">
        <v>2353</v>
      </c>
      <c r="I779">
        <v>0</v>
      </c>
      <c r="J779">
        <v>0</v>
      </c>
    </row>
    <row r="780" spans="1:10" x14ac:dyDescent="0.25">
      <c r="A780" s="7" t="s">
        <v>419</v>
      </c>
      <c r="B780" s="7" t="s">
        <v>1566</v>
      </c>
      <c r="C780">
        <v>8</v>
      </c>
      <c r="D780" s="7" t="s">
        <v>2347</v>
      </c>
      <c r="E780">
        <v>1</v>
      </c>
      <c r="F780" s="9">
        <v>2</v>
      </c>
      <c r="G780" s="7" t="s">
        <v>2348</v>
      </c>
      <c r="H780" s="7" t="s">
        <v>2353</v>
      </c>
      <c r="I780">
        <v>0</v>
      </c>
      <c r="J780">
        <v>0</v>
      </c>
    </row>
    <row r="781" spans="1:10" x14ac:dyDescent="0.25">
      <c r="A781" s="7" t="s">
        <v>420</v>
      </c>
      <c r="B781" s="7" t="s">
        <v>1567</v>
      </c>
      <c r="C781">
        <v>8</v>
      </c>
      <c r="D781" s="7" t="s">
        <v>2347</v>
      </c>
      <c r="E781">
        <v>1</v>
      </c>
      <c r="F781" s="9">
        <v>2</v>
      </c>
      <c r="G781" s="7" t="s">
        <v>2348</v>
      </c>
      <c r="H781" s="7" t="s">
        <v>2353</v>
      </c>
      <c r="I781">
        <v>0</v>
      </c>
      <c r="J781">
        <v>0</v>
      </c>
    </row>
    <row r="782" spans="1:10" x14ac:dyDescent="0.25">
      <c r="A782" s="7" t="s">
        <v>421</v>
      </c>
      <c r="B782" s="7" t="s">
        <v>1568</v>
      </c>
      <c r="C782">
        <v>8</v>
      </c>
      <c r="D782" s="7" t="s">
        <v>2347</v>
      </c>
      <c r="E782">
        <v>1</v>
      </c>
      <c r="F782" s="9">
        <v>1</v>
      </c>
      <c r="G782" s="7" t="s">
        <v>2348</v>
      </c>
      <c r="H782" s="7" t="s">
        <v>2353</v>
      </c>
      <c r="I782">
        <v>0</v>
      </c>
      <c r="J782">
        <v>0</v>
      </c>
    </row>
    <row r="783" spans="1:10" x14ac:dyDescent="0.25">
      <c r="A783" s="7" t="s">
        <v>422</v>
      </c>
      <c r="B783" s="7" t="s">
        <v>1569</v>
      </c>
      <c r="C783">
        <v>8</v>
      </c>
      <c r="D783" s="7" t="s">
        <v>2347</v>
      </c>
      <c r="E783">
        <v>1</v>
      </c>
      <c r="F783" s="9">
        <v>1</v>
      </c>
      <c r="G783" s="7" t="s">
        <v>2348</v>
      </c>
      <c r="H783" s="7" t="s">
        <v>2353</v>
      </c>
      <c r="I783">
        <v>0</v>
      </c>
      <c r="J783">
        <v>0</v>
      </c>
    </row>
    <row r="784" spans="1:10" x14ac:dyDescent="0.25">
      <c r="A784" s="7" t="s">
        <v>423</v>
      </c>
      <c r="B784" s="7" t="s">
        <v>1570</v>
      </c>
      <c r="C784">
        <v>8</v>
      </c>
      <c r="D784" s="7" t="s">
        <v>2347</v>
      </c>
      <c r="E784">
        <v>1</v>
      </c>
      <c r="F784" s="9">
        <v>4</v>
      </c>
      <c r="G784" s="7" t="s">
        <v>2348</v>
      </c>
      <c r="H784" s="7" t="s">
        <v>2353</v>
      </c>
      <c r="I784">
        <v>0</v>
      </c>
      <c r="J784">
        <v>0</v>
      </c>
    </row>
    <row r="785" spans="1:10" x14ac:dyDescent="0.25">
      <c r="A785" s="7" t="s">
        <v>424</v>
      </c>
      <c r="B785" s="7" t="s">
        <v>1571</v>
      </c>
      <c r="C785">
        <v>8</v>
      </c>
      <c r="D785" s="7" t="s">
        <v>2347</v>
      </c>
      <c r="E785">
        <v>1</v>
      </c>
      <c r="F785" s="9">
        <v>1</v>
      </c>
      <c r="G785" s="7" t="s">
        <v>2348</v>
      </c>
      <c r="H785" s="7" t="s">
        <v>2353</v>
      </c>
      <c r="I785">
        <v>0</v>
      </c>
      <c r="J785">
        <v>0</v>
      </c>
    </row>
    <row r="786" spans="1:10" x14ac:dyDescent="0.25">
      <c r="A786" s="7" t="s">
        <v>425</v>
      </c>
      <c r="B786" s="7" t="s">
        <v>1572</v>
      </c>
      <c r="C786">
        <v>8</v>
      </c>
      <c r="D786" s="7" t="s">
        <v>2347</v>
      </c>
      <c r="E786">
        <v>1</v>
      </c>
      <c r="F786" s="9">
        <v>2</v>
      </c>
      <c r="G786" s="7" t="s">
        <v>2348</v>
      </c>
      <c r="H786" s="7" t="s">
        <v>2353</v>
      </c>
      <c r="I786">
        <v>0</v>
      </c>
      <c r="J786">
        <v>0</v>
      </c>
    </row>
    <row r="787" spans="1:10" x14ac:dyDescent="0.25">
      <c r="A787" s="7" t="s">
        <v>426</v>
      </c>
      <c r="B787" s="7" t="s">
        <v>1573</v>
      </c>
      <c r="C787">
        <v>8</v>
      </c>
      <c r="D787" s="7" t="s">
        <v>2347</v>
      </c>
      <c r="E787">
        <v>1</v>
      </c>
      <c r="F787" s="9">
        <v>2</v>
      </c>
      <c r="G787" s="7" t="s">
        <v>2348</v>
      </c>
      <c r="H787" s="7" t="s">
        <v>2353</v>
      </c>
      <c r="I787">
        <v>0</v>
      </c>
      <c r="J787">
        <v>0</v>
      </c>
    </row>
    <row r="788" spans="1:10" x14ac:dyDescent="0.25">
      <c r="A788" s="7" t="s">
        <v>427</v>
      </c>
      <c r="B788" s="7" t="s">
        <v>1574</v>
      </c>
      <c r="C788">
        <v>8</v>
      </c>
      <c r="D788" s="7" t="s">
        <v>2347</v>
      </c>
      <c r="E788">
        <v>1</v>
      </c>
      <c r="F788" s="9">
        <v>2</v>
      </c>
      <c r="G788" s="7" t="s">
        <v>2348</v>
      </c>
      <c r="H788" s="7" t="s">
        <v>2353</v>
      </c>
      <c r="I788">
        <v>0</v>
      </c>
      <c r="J788">
        <v>0</v>
      </c>
    </row>
    <row r="789" spans="1:10" x14ac:dyDescent="0.25">
      <c r="A789" s="7" t="s">
        <v>428</v>
      </c>
      <c r="B789" s="7" t="s">
        <v>1575</v>
      </c>
      <c r="C789">
        <v>8</v>
      </c>
      <c r="D789" s="7" t="s">
        <v>2347</v>
      </c>
      <c r="E789">
        <v>1</v>
      </c>
      <c r="F789" s="9">
        <v>1</v>
      </c>
      <c r="G789" s="7" t="s">
        <v>2348</v>
      </c>
      <c r="H789" s="7" t="s">
        <v>2353</v>
      </c>
      <c r="I789">
        <v>0</v>
      </c>
      <c r="J789">
        <v>0</v>
      </c>
    </row>
    <row r="790" spans="1:10" x14ac:dyDescent="0.25">
      <c r="A790" s="7" t="s">
        <v>429</v>
      </c>
      <c r="B790" s="7" t="s">
        <v>1576</v>
      </c>
      <c r="C790">
        <v>8</v>
      </c>
      <c r="D790" s="7" t="s">
        <v>2347</v>
      </c>
      <c r="E790">
        <v>1</v>
      </c>
      <c r="F790" s="9">
        <v>10</v>
      </c>
      <c r="G790" s="7" t="s">
        <v>2348</v>
      </c>
      <c r="H790" s="7" t="s">
        <v>2353</v>
      </c>
      <c r="I790">
        <v>0</v>
      </c>
      <c r="J790">
        <v>0</v>
      </c>
    </row>
    <row r="791" spans="1:10" x14ac:dyDescent="0.25">
      <c r="A791" s="7" t="s">
        <v>430</v>
      </c>
      <c r="B791" s="7" t="s">
        <v>1577</v>
      </c>
      <c r="C791">
        <v>8</v>
      </c>
      <c r="D791" s="7" t="s">
        <v>2347</v>
      </c>
      <c r="E791">
        <v>1</v>
      </c>
      <c r="F791" s="9">
        <v>10</v>
      </c>
      <c r="G791" s="7" t="s">
        <v>2348</v>
      </c>
      <c r="H791" s="7" t="s">
        <v>2353</v>
      </c>
      <c r="I791">
        <v>0</v>
      </c>
      <c r="J791">
        <v>0</v>
      </c>
    </row>
    <row r="792" spans="1:10" x14ac:dyDescent="0.25">
      <c r="A792" s="7" t="s">
        <v>431</v>
      </c>
      <c r="B792" s="7" t="s">
        <v>1578</v>
      </c>
      <c r="C792">
        <v>8</v>
      </c>
      <c r="D792" s="7" t="s">
        <v>2347</v>
      </c>
      <c r="E792">
        <v>1</v>
      </c>
      <c r="F792" s="9">
        <v>4</v>
      </c>
      <c r="G792" s="7" t="s">
        <v>2348</v>
      </c>
      <c r="H792" s="7" t="s">
        <v>2353</v>
      </c>
      <c r="I792">
        <v>0</v>
      </c>
      <c r="J792">
        <v>0</v>
      </c>
    </row>
    <row r="793" spans="1:10" x14ac:dyDescent="0.25">
      <c r="A793" s="7" t="s">
        <v>432</v>
      </c>
      <c r="B793" s="7" t="s">
        <v>1579</v>
      </c>
      <c r="C793">
        <v>8</v>
      </c>
      <c r="D793" s="7" t="s">
        <v>2347</v>
      </c>
      <c r="E793">
        <v>1</v>
      </c>
      <c r="F793" s="9">
        <v>1</v>
      </c>
      <c r="G793" s="7" t="s">
        <v>2348</v>
      </c>
      <c r="H793" s="7" t="s">
        <v>2353</v>
      </c>
      <c r="I793">
        <v>0</v>
      </c>
      <c r="J793">
        <v>0</v>
      </c>
    </row>
    <row r="794" spans="1:10" x14ac:dyDescent="0.25">
      <c r="A794" s="7" t="s">
        <v>433</v>
      </c>
      <c r="B794" s="7" t="s">
        <v>1580</v>
      </c>
      <c r="C794">
        <v>8</v>
      </c>
      <c r="D794" s="7" t="s">
        <v>2347</v>
      </c>
      <c r="E794">
        <v>1</v>
      </c>
      <c r="F794" s="9">
        <v>4</v>
      </c>
      <c r="G794" s="7" t="s">
        <v>2348</v>
      </c>
      <c r="H794" s="7" t="s">
        <v>2353</v>
      </c>
      <c r="I794">
        <v>0</v>
      </c>
      <c r="J794">
        <v>0</v>
      </c>
    </row>
    <row r="795" spans="1:10" x14ac:dyDescent="0.25">
      <c r="A795" s="7" t="s">
        <v>434</v>
      </c>
      <c r="B795" s="7" t="s">
        <v>1581</v>
      </c>
      <c r="C795">
        <v>8</v>
      </c>
      <c r="D795" s="7" t="s">
        <v>2347</v>
      </c>
      <c r="E795">
        <v>1</v>
      </c>
      <c r="F795" s="9">
        <v>1</v>
      </c>
      <c r="G795" s="7" t="s">
        <v>2348</v>
      </c>
      <c r="H795" s="7" t="s">
        <v>2353</v>
      </c>
      <c r="I795">
        <v>0</v>
      </c>
      <c r="J795">
        <v>0</v>
      </c>
    </row>
    <row r="796" spans="1:10" x14ac:dyDescent="0.25">
      <c r="A796" s="7" t="s">
        <v>435</v>
      </c>
      <c r="B796" s="7" t="s">
        <v>1582</v>
      </c>
      <c r="C796">
        <v>8</v>
      </c>
      <c r="D796" s="7" t="s">
        <v>2347</v>
      </c>
      <c r="E796">
        <v>1</v>
      </c>
      <c r="F796" s="9">
        <v>1</v>
      </c>
      <c r="G796" s="7" t="s">
        <v>2348</v>
      </c>
      <c r="H796" s="7" t="s">
        <v>2353</v>
      </c>
      <c r="I796">
        <v>0</v>
      </c>
      <c r="J796">
        <v>0</v>
      </c>
    </row>
    <row r="797" spans="1:10" x14ac:dyDescent="0.25">
      <c r="A797" s="7" t="s">
        <v>436</v>
      </c>
      <c r="B797" s="7" t="s">
        <v>1583</v>
      </c>
      <c r="C797">
        <v>8</v>
      </c>
      <c r="D797" s="7" t="s">
        <v>2347</v>
      </c>
      <c r="E797">
        <v>1</v>
      </c>
      <c r="F797" s="9">
        <v>6</v>
      </c>
      <c r="G797" s="7" t="s">
        <v>2348</v>
      </c>
      <c r="H797" s="7" t="s">
        <v>2353</v>
      </c>
      <c r="I797">
        <v>0</v>
      </c>
      <c r="J797">
        <v>0</v>
      </c>
    </row>
    <row r="798" spans="1:10" x14ac:dyDescent="0.25">
      <c r="A798" s="7" t="s">
        <v>437</v>
      </c>
      <c r="B798" s="7" t="s">
        <v>1584</v>
      </c>
      <c r="C798">
        <v>8</v>
      </c>
      <c r="D798" s="7" t="s">
        <v>2347</v>
      </c>
      <c r="E798">
        <v>1</v>
      </c>
      <c r="F798" s="9">
        <v>2</v>
      </c>
      <c r="G798" s="7" t="s">
        <v>2348</v>
      </c>
      <c r="H798" s="7" t="s">
        <v>2353</v>
      </c>
      <c r="I798">
        <v>0</v>
      </c>
      <c r="J798">
        <v>0</v>
      </c>
    </row>
    <row r="799" spans="1:10" x14ac:dyDescent="0.25">
      <c r="A799" s="7" t="s">
        <v>438</v>
      </c>
      <c r="B799" s="7" t="s">
        <v>1585</v>
      </c>
      <c r="C799">
        <v>8</v>
      </c>
      <c r="D799" s="7" t="s">
        <v>2347</v>
      </c>
      <c r="E799">
        <v>1</v>
      </c>
      <c r="F799" s="9">
        <v>2</v>
      </c>
      <c r="G799" s="7" t="s">
        <v>2348</v>
      </c>
      <c r="H799" s="7" t="s">
        <v>2353</v>
      </c>
      <c r="I799">
        <v>0</v>
      </c>
      <c r="J799">
        <v>0</v>
      </c>
    </row>
    <row r="800" spans="1:10" x14ac:dyDescent="0.25">
      <c r="A800" s="7" t="s">
        <v>439</v>
      </c>
      <c r="B800" s="7" t="s">
        <v>1586</v>
      </c>
      <c r="C800">
        <v>8</v>
      </c>
      <c r="D800" s="7" t="s">
        <v>2347</v>
      </c>
      <c r="E800">
        <v>1</v>
      </c>
      <c r="F800" s="9">
        <v>5</v>
      </c>
      <c r="G800" s="7" t="s">
        <v>2348</v>
      </c>
      <c r="H800" s="7" t="s">
        <v>2353</v>
      </c>
      <c r="I800">
        <v>0</v>
      </c>
      <c r="J800">
        <v>0</v>
      </c>
    </row>
    <row r="801" spans="1:10" x14ac:dyDescent="0.25">
      <c r="A801" s="7" t="s">
        <v>440</v>
      </c>
      <c r="B801" s="7" t="s">
        <v>1587</v>
      </c>
      <c r="C801">
        <v>8</v>
      </c>
      <c r="D801" s="7" t="s">
        <v>2347</v>
      </c>
      <c r="E801">
        <v>1</v>
      </c>
      <c r="F801" s="9">
        <v>6</v>
      </c>
      <c r="G801" s="7" t="s">
        <v>2348</v>
      </c>
      <c r="H801" s="7" t="s">
        <v>2353</v>
      </c>
      <c r="I801">
        <v>0</v>
      </c>
      <c r="J801">
        <v>0</v>
      </c>
    </row>
    <row r="802" spans="1:10" x14ac:dyDescent="0.25">
      <c r="A802" s="7" t="s">
        <v>441</v>
      </c>
      <c r="B802" s="7" t="s">
        <v>1588</v>
      </c>
      <c r="C802">
        <v>8</v>
      </c>
      <c r="D802" s="7" t="s">
        <v>2347</v>
      </c>
      <c r="E802">
        <v>1</v>
      </c>
      <c r="F802" s="9">
        <v>6</v>
      </c>
      <c r="G802" s="7" t="s">
        <v>2348</v>
      </c>
      <c r="H802" s="7" t="s">
        <v>2353</v>
      </c>
      <c r="I802">
        <v>0</v>
      </c>
      <c r="J802">
        <v>0</v>
      </c>
    </row>
    <row r="803" spans="1:10" x14ac:dyDescent="0.25">
      <c r="A803" s="7" t="s">
        <v>442</v>
      </c>
      <c r="B803" s="7" t="s">
        <v>1589</v>
      </c>
      <c r="C803">
        <v>8</v>
      </c>
      <c r="D803" s="7" t="s">
        <v>2347</v>
      </c>
      <c r="E803">
        <v>1</v>
      </c>
      <c r="F803" s="9">
        <v>6</v>
      </c>
      <c r="G803" s="7" t="s">
        <v>2348</v>
      </c>
      <c r="H803" s="7" t="s">
        <v>2353</v>
      </c>
      <c r="I803">
        <v>0</v>
      </c>
      <c r="J803">
        <v>0</v>
      </c>
    </row>
    <row r="804" spans="1:10" x14ac:dyDescent="0.25">
      <c r="A804" s="7" t="s">
        <v>443</v>
      </c>
      <c r="B804" s="7" t="s">
        <v>1590</v>
      </c>
      <c r="C804">
        <v>8</v>
      </c>
      <c r="D804" s="7" t="s">
        <v>2347</v>
      </c>
      <c r="E804">
        <v>1</v>
      </c>
      <c r="F804" s="9">
        <v>4</v>
      </c>
      <c r="G804" s="7" t="s">
        <v>2348</v>
      </c>
      <c r="H804" s="7" t="s">
        <v>2353</v>
      </c>
      <c r="I804">
        <v>0</v>
      </c>
      <c r="J804">
        <v>0</v>
      </c>
    </row>
    <row r="805" spans="1:10" x14ac:dyDescent="0.25">
      <c r="A805" s="7" t="s">
        <v>444</v>
      </c>
      <c r="B805" s="7" t="s">
        <v>1591</v>
      </c>
      <c r="C805">
        <v>8</v>
      </c>
      <c r="D805" s="7" t="s">
        <v>2347</v>
      </c>
      <c r="E805">
        <v>1</v>
      </c>
      <c r="F805" s="9">
        <v>2</v>
      </c>
      <c r="G805" s="7" t="s">
        <v>2348</v>
      </c>
      <c r="H805" s="7" t="s">
        <v>2353</v>
      </c>
      <c r="I805">
        <v>0</v>
      </c>
      <c r="J805">
        <v>0</v>
      </c>
    </row>
    <row r="806" spans="1:10" x14ac:dyDescent="0.25">
      <c r="A806" s="7" t="s">
        <v>445</v>
      </c>
      <c r="B806" s="7" t="s">
        <v>1592</v>
      </c>
      <c r="C806">
        <v>8</v>
      </c>
      <c r="D806" s="7" t="s">
        <v>2347</v>
      </c>
      <c r="E806">
        <v>1</v>
      </c>
      <c r="F806" s="9">
        <v>6</v>
      </c>
      <c r="G806" s="7" t="s">
        <v>2348</v>
      </c>
      <c r="H806" s="7" t="s">
        <v>2353</v>
      </c>
      <c r="I806">
        <v>0</v>
      </c>
      <c r="J806">
        <v>0</v>
      </c>
    </row>
    <row r="807" spans="1:10" x14ac:dyDescent="0.25">
      <c r="A807" s="7" t="s">
        <v>446</v>
      </c>
      <c r="B807" s="7" t="s">
        <v>1334</v>
      </c>
      <c r="C807">
        <v>8</v>
      </c>
      <c r="D807" s="7" t="s">
        <v>2347</v>
      </c>
      <c r="E807">
        <v>1</v>
      </c>
      <c r="F807" s="9">
        <v>4</v>
      </c>
      <c r="G807" s="7" t="s">
        <v>2348</v>
      </c>
      <c r="H807" s="7" t="s">
        <v>2353</v>
      </c>
      <c r="I807">
        <v>0</v>
      </c>
      <c r="J807">
        <v>0</v>
      </c>
    </row>
    <row r="808" spans="1:10" x14ac:dyDescent="0.25">
      <c r="A808" s="7" t="s">
        <v>447</v>
      </c>
      <c r="B808" s="7" t="s">
        <v>1593</v>
      </c>
      <c r="C808">
        <v>8</v>
      </c>
      <c r="D808" s="7" t="s">
        <v>2347</v>
      </c>
      <c r="E808">
        <v>1</v>
      </c>
      <c r="F808" s="9">
        <v>4</v>
      </c>
      <c r="G808" s="7" t="s">
        <v>2348</v>
      </c>
      <c r="H808" s="7" t="s">
        <v>2353</v>
      </c>
      <c r="I808">
        <v>0</v>
      </c>
      <c r="J808">
        <v>0</v>
      </c>
    </row>
    <row r="809" spans="1:10" x14ac:dyDescent="0.25">
      <c r="A809" s="7" t="s">
        <v>448</v>
      </c>
      <c r="B809" s="7" t="s">
        <v>1594</v>
      </c>
      <c r="C809">
        <v>8</v>
      </c>
      <c r="D809" s="7" t="s">
        <v>2347</v>
      </c>
      <c r="E809">
        <v>1</v>
      </c>
      <c r="F809" s="9">
        <v>2</v>
      </c>
      <c r="G809" s="7" t="s">
        <v>2348</v>
      </c>
      <c r="H809" s="7" t="s">
        <v>2353</v>
      </c>
      <c r="I809">
        <v>0</v>
      </c>
      <c r="J809">
        <v>0</v>
      </c>
    </row>
    <row r="810" spans="1:10" x14ac:dyDescent="0.25">
      <c r="A810" s="7" t="s">
        <v>449</v>
      </c>
      <c r="B810" s="7" t="s">
        <v>1595</v>
      </c>
      <c r="C810">
        <v>8</v>
      </c>
      <c r="D810" s="7" t="s">
        <v>2347</v>
      </c>
      <c r="E810">
        <v>1</v>
      </c>
      <c r="F810" s="9">
        <v>2</v>
      </c>
      <c r="G810" s="7" t="s">
        <v>2348</v>
      </c>
      <c r="H810" s="7" t="s">
        <v>2353</v>
      </c>
      <c r="I810">
        <v>0</v>
      </c>
      <c r="J810">
        <v>0</v>
      </c>
    </row>
    <row r="811" spans="1:10" x14ac:dyDescent="0.25">
      <c r="A811" s="7" t="s">
        <v>450</v>
      </c>
      <c r="B811" s="7" t="s">
        <v>1596</v>
      </c>
      <c r="C811">
        <v>8</v>
      </c>
      <c r="D811" s="7" t="s">
        <v>2347</v>
      </c>
      <c r="E811">
        <v>1</v>
      </c>
      <c r="F811" s="9">
        <v>3</v>
      </c>
      <c r="G811" s="7" t="s">
        <v>2348</v>
      </c>
      <c r="H811" s="7" t="s">
        <v>2353</v>
      </c>
      <c r="I811">
        <v>0</v>
      </c>
      <c r="J811">
        <v>0</v>
      </c>
    </row>
    <row r="812" spans="1:10" x14ac:dyDescent="0.25">
      <c r="A812" s="7" t="s">
        <v>451</v>
      </c>
      <c r="B812" s="7" t="s">
        <v>1597</v>
      </c>
      <c r="C812">
        <v>8</v>
      </c>
      <c r="D812" s="7" t="s">
        <v>2347</v>
      </c>
      <c r="E812">
        <v>1</v>
      </c>
      <c r="F812" s="9">
        <v>24</v>
      </c>
      <c r="G812" s="7" t="s">
        <v>2348</v>
      </c>
      <c r="H812" s="7" t="s">
        <v>2353</v>
      </c>
      <c r="I812">
        <v>0</v>
      </c>
      <c r="J812">
        <v>0</v>
      </c>
    </row>
    <row r="813" spans="1:10" x14ac:dyDescent="0.25">
      <c r="A813" s="7" t="s">
        <v>452</v>
      </c>
      <c r="B813" s="7" t="s">
        <v>1598</v>
      </c>
      <c r="C813">
        <v>8</v>
      </c>
      <c r="D813" s="7" t="s">
        <v>2347</v>
      </c>
      <c r="E813">
        <v>1</v>
      </c>
      <c r="F813" s="9">
        <v>24</v>
      </c>
      <c r="G813" s="7" t="s">
        <v>2348</v>
      </c>
      <c r="H813" s="7" t="s">
        <v>2353</v>
      </c>
      <c r="I813">
        <v>0</v>
      </c>
      <c r="J813">
        <v>0</v>
      </c>
    </row>
    <row r="814" spans="1:10" x14ac:dyDescent="0.25">
      <c r="A814" s="7" t="s">
        <v>453</v>
      </c>
      <c r="B814" s="7" t="s">
        <v>1599</v>
      </c>
      <c r="C814">
        <v>8</v>
      </c>
      <c r="D814" s="7" t="s">
        <v>2347</v>
      </c>
      <c r="E814">
        <v>1</v>
      </c>
      <c r="F814" s="9">
        <v>24</v>
      </c>
      <c r="G814" s="7" t="s">
        <v>2348</v>
      </c>
      <c r="H814" s="7" t="s">
        <v>2353</v>
      </c>
      <c r="I814">
        <v>0</v>
      </c>
      <c r="J814">
        <v>0</v>
      </c>
    </row>
    <row r="815" spans="1:10" x14ac:dyDescent="0.25">
      <c r="A815" s="7" t="s">
        <v>454</v>
      </c>
      <c r="B815" s="7" t="s">
        <v>1600</v>
      </c>
      <c r="C815">
        <v>8</v>
      </c>
      <c r="D815" s="7" t="s">
        <v>2347</v>
      </c>
      <c r="E815">
        <v>1</v>
      </c>
      <c r="F815" s="9">
        <v>12</v>
      </c>
      <c r="G815" s="7" t="s">
        <v>2348</v>
      </c>
      <c r="H815" s="7" t="s">
        <v>2353</v>
      </c>
      <c r="I815">
        <v>0</v>
      </c>
      <c r="J815">
        <v>0</v>
      </c>
    </row>
    <row r="816" spans="1:10" x14ac:dyDescent="0.25">
      <c r="A816" s="7" t="s">
        <v>455</v>
      </c>
      <c r="B816" s="7" t="s">
        <v>1601</v>
      </c>
      <c r="C816">
        <v>8</v>
      </c>
      <c r="D816" s="7" t="s">
        <v>2347</v>
      </c>
      <c r="E816">
        <v>1</v>
      </c>
      <c r="F816" s="9">
        <v>24</v>
      </c>
      <c r="G816" s="7" t="s">
        <v>2348</v>
      </c>
      <c r="H816" s="7" t="s">
        <v>2353</v>
      </c>
      <c r="I816">
        <v>0</v>
      </c>
      <c r="J816">
        <v>0</v>
      </c>
    </row>
    <row r="817" spans="1:10" x14ac:dyDescent="0.25">
      <c r="A817" s="7" t="s">
        <v>456</v>
      </c>
      <c r="B817" s="7" t="s">
        <v>1602</v>
      </c>
      <c r="C817">
        <v>8</v>
      </c>
      <c r="D817" s="7" t="s">
        <v>2347</v>
      </c>
      <c r="E817">
        <v>1</v>
      </c>
      <c r="F817" s="9">
        <v>24</v>
      </c>
      <c r="G817" s="7" t="s">
        <v>2348</v>
      </c>
      <c r="H817" s="7" t="s">
        <v>2353</v>
      </c>
      <c r="I817">
        <v>0</v>
      </c>
      <c r="J817">
        <v>0</v>
      </c>
    </row>
    <row r="818" spans="1:10" x14ac:dyDescent="0.25">
      <c r="A818" s="7" t="s">
        <v>457</v>
      </c>
      <c r="B818" s="7" t="s">
        <v>1603</v>
      </c>
      <c r="C818">
        <v>8</v>
      </c>
      <c r="D818" s="7" t="s">
        <v>2347</v>
      </c>
      <c r="E818">
        <v>1</v>
      </c>
      <c r="F818" s="9">
        <v>12</v>
      </c>
      <c r="G818" s="7" t="s">
        <v>2348</v>
      </c>
      <c r="H818" s="7" t="s">
        <v>2353</v>
      </c>
      <c r="I818">
        <v>0</v>
      </c>
      <c r="J818">
        <v>0</v>
      </c>
    </row>
    <row r="819" spans="1:10" x14ac:dyDescent="0.25">
      <c r="A819" s="7" t="s">
        <v>458</v>
      </c>
      <c r="B819" s="7" t="s">
        <v>1604</v>
      </c>
      <c r="C819">
        <v>8</v>
      </c>
      <c r="D819" s="7" t="s">
        <v>2347</v>
      </c>
      <c r="E819">
        <v>1</v>
      </c>
      <c r="F819" s="9">
        <v>24</v>
      </c>
      <c r="G819" s="7" t="s">
        <v>2348</v>
      </c>
      <c r="H819" s="7" t="s">
        <v>2353</v>
      </c>
      <c r="I819">
        <v>0</v>
      </c>
      <c r="J819">
        <v>0</v>
      </c>
    </row>
    <row r="820" spans="1:10" x14ac:dyDescent="0.25">
      <c r="A820" s="7" t="s">
        <v>459</v>
      </c>
      <c r="B820" s="7" t="s">
        <v>1605</v>
      </c>
      <c r="C820">
        <v>8</v>
      </c>
      <c r="D820" s="7" t="s">
        <v>2347</v>
      </c>
      <c r="E820">
        <v>1</v>
      </c>
      <c r="F820" s="9">
        <v>12</v>
      </c>
      <c r="G820" s="7" t="s">
        <v>2348</v>
      </c>
      <c r="H820" s="7" t="s">
        <v>2353</v>
      </c>
      <c r="I820">
        <v>0</v>
      </c>
      <c r="J820">
        <v>0</v>
      </c>
    </row>
    <row r="821" spans="1:10" x14ac:dyDescent="0.25">
      <c r="A821" s="7" t="s">
        <v>460</v>
      </c>
      <c r="B821" s="7" t="s">
        <v>1606</v>
      </c>
      <c r="C821">
        <v>8</v>
      </c>
      <c r="D821" s="7" t="s">
        <v>2347</v>
      </c>
      <c r="E821">
        <v>1</v>
      </c>
      <c r="F821" s="9">
        <v>24</v>
      </c>
      <c r="G821" s="7" t="s">
        <v>2348</v>
      </c>
      <c r="H821" s="7" t="s">
        <v>2353</v>
      </c>
      <c r="I821">
        <v>0</v>
      </c>
      <c r="J821">
        <v>0</v>
      </c>
    </row>
    <row r="822" spans="1:10" x14ac:dyDescent="0.25">
      <c r="A822" s="7" t="s">
        <v>461</v>
      </c>
      <c r="B822" s="7" t="s">
        <v>1607</v>
      </c>
      <c r="C822">
        <v>8</v>
      </c>
      <c r="D822" s="7" t="s">
        <v>2347</v>
      </c>
      <c r="E822">
        <v>1</v>
      </c>
      <c r="F822" s="9">
        <v>24</v>
      </c>
      <c r="G822" s="7" t="s">
        <v>2348</v>
      </c>
      <c r="H822" s="7" t="s">
        <v>2353</v>
      </c>
      <c r="I822">
        <v>0</v>
      </c>
      <c r="J822">
        <v>0</v>
      </c>
    </row>
    <row r="823" spans="1:10" x14ac:dyDescent="0.25">
      <c r="A823" s="7" t="s">
        <v>462</v>
      </c>
      <c r="B823" s="7" t="s">
        <v>1608</v>
      </c>
      <c r="C823">
        <v>8</v>
      </c>
      <c r="D823" s="7" t="s">
        <v>2347</v>
      </c>
      <c r="E823">
        <v>1</v>
      </c>
      <c r="F823" s="9">
        <v>12</v>
      </c>
      <c r="G823" s="7" t="s">
        <v>2348</v>
      </c>
      <c r="H823" s="7" t="s">
        <v>2353</v>
      </c>
      <c r="I823">
        <v>0</v>
      </c>
      <c r="J823">
        <v>0</v>
      </c>
    </row>
    <row r="824" spans="1:10" x14ac:dyDescent="0.25">
      <c r="A824" s="7" t="s">
        <v>463</v>
      </c>
      <c r="B824" s="7" t="s">
        <v>1609</v>
      </c>
      <c r="C824">
        <v>8</v>
      </c>
      <c r="D824" s="7" t="s">
        <v>2347</v>
      </c>
      <c r="E824">
        <v>1</v>
      </c>
      <c r="F824" s="9">
        <v>12</v>
      </c>
      <c r="G824" s="7" t="s">
        <v>2348</v>
      </c>
      <c r="H824" s="7" t="s">
        <v>2353</v>
      </c>
      <c r="I824">
        <v>0</v>
      </c>
      <c r="J824">
        <v>0</v>
      </c>
    </row>
    <row r="825" spans="1:10" x14ac:dyDescent="0.25">
      <c r="A825" s="7" t="s">
        <v>464</v>
      </c>
      <c r="B825" s="7" t="s">
        <v>1610</v>
      </c>
      <c r="C825">
        <v>8</v>
      </c>
      <c r="D825" s="7" t="s">
        <v>2347</v>
      </c>
      <c r="E825">
        <v>1</v>
      </c>
      <c r="F825" s="9">
        <v>20</v>
      </c>
      <c r="G825" s="7" t="s">
        <v>2348</v>
      </c>
      <c r="H825" s="7" t="s">
        <v>2353</v>
      </c>
      <c r="I825">
        <v>0</v>
      </c>
      <c r="J825">
        <v>0</v>
      </c>
    </row>
    <row r="826" spans="1:10" x14ac:dyDescent="0.25">
      <c r="A826" s="7" t="s">
        <v>465</v>
      </c>
      <c r="B826" s="7" t="s">
        <v>1611</v>
      </c>
      <c r="C826">
        <v>8</v>
      </c>
      <c r="D826" s="7" t="s">
        <v>2347</v>
      </c>
      <c r="E826">
        <v>1</v>
      </c>
      <c r="F826" s="9">
        <v>6</v>
      </c>
      <c r="G826" s="7" t="s">
        <v>2348</v>
      </c>
      <c r="H826" s="7" t="s">
        <v>2353</v>
      </c>
      <c r="I826">
        <v>0</v>
      </c>
      <c r="J826">
        <v>0</v>
      </c>
    </row>
    <row r="827" spans="1:10" x14ac:dyDescent="0.25">
      <c r="A827" s="7" t="s">
        <v>466</v>
      </c>
      <c r="B827" s="7" t="s">
        <v>1391</v>
      </c>
      <c r="C827">
        <v>8</v>
      </c>
      <c r="D827" s="7" t="s">
        <v>2347</v>
      </c>
      <c r="E827">
        <v>1</v>
      </c>
      <c r="F827" s="9">
        <v>60</v>
      </c>
      <c r="G827" s="7" t="s">
        <v>2348</v>
      </c>
      <c r="H827" s="7" t="s">
        <v>2353</v>
      </c>
      <c r="I827">
        <v>0</v>
      </c>
      <c r="J827">
        <v>0</v>
      </c>
    </row>
    <row r="828" spans="1:10" x14ac:dyDescent="0.25">
      <c r="A828" s="7" t="s">
        <v>467</v>
      </c>
      <c r="B828" s="7" t="s">
        <v>1612</v>
      </c>
      <c r="C828">
        <v>8</v>
      </c>
      <c r="D828" s="7" t="s">
        <v>2347</v>
      </c>
      <c r="E828">
        <v>1</v>
      </c>
      <c r="F828" s="9">
        <v>6</v>
      </c>
      <c r="G828" s="7" t="s">
        <v>2348</v>
      </c>
      <c r="H828" s="7" t="s">
        <v>2353</v>
      </c>
      <c r="I828">
        <v>0</v>
      </c>
      <c r="J828">
        <v>0</v>
      </c>
    </row>
    <row r="829" spans="1:10" x14ac:dyDescent="0.25">
      <c r="A829" s="7" t="s">
        <v>468</v>
      </c>
      <c r="B829" s="7" t="s">
        <v>1392</v>
      </c>
      <c r="C829">
        <v>8</v>
      </c>
      <c r="D829" s="7" t="s">
        <v>2347</v>
      </c>
      <c r="E829">
        <v>1</v>
      </c>
      <c r="F829" s="9">
        <v>30</v>
      </c>
      <c r="G829" s="7" t="s">
        <v>2348</v>
      </c>
      <c r="H829" s="7" t="s">
        <v>2353</v>
      </c>
      <c r="I829">
        <v>0</v>
      </c>
      <c r="J829">
        <v>0</v>
      </c>
    </row>
    <row r="830" spans="1:10" x14ac:dyDescent="0.25">
      <c r="A830" s="7" t="s">
        <v>469</v>
      </c>
      <c r="B830" s="7" t="s">
        <v>1613</v>
      </c>
      <c r="C830">
        <v>8</v>
      </c>
      <c r="D830" s="7" t="s">
        <v>2347</v>
      </c>
      <c r="E830">
        <v>1</v>
      </c>
      <c r="F830" s="9">
        <v>6</v>
      </c>
      <c r="G830" s="7" t="s">
        <v>2348</v>
      </c>
      <c r="H830" s="7" t="s">
        <v>2353</v>
      </c>
      <c r="I830">
        <v>0</v>
      </c>
      <c r="J830">
        <v>0</v>
      </c>
    </row>
    <row r="831" spans="1:10" x14ac:dyDescent="0.25">
      <c r="A831" s="7" t="s">
        <v>470</v>
      </c>
      <c r="B831" s="7" t="s">
        <v>1393</v>
      </c>
      <c r="C831">
        <v>8</v>
      </c>
      <c r="D831" s="7" t="s">
        <v>2347</v>
      </c>
      <c r="E831">
        <v>1</v>
      </c>
      <c r="F831" s="9">
        <v>30</v>
      </c>
      <c r="G831" s="7" t="s">
        <v>2348</v>
      </c>
      <c r="H831" s="7" t="s">
        <v>2353</v>
      </c>
      <c r="I831">
        <v>0</v>
      </c>
      <c r="J831">
        <v>0</v>
      </c>
    </row>
    <row r="832" spans="1:10" x14ac:dyDescent="0.25">
      <c r="A832" s="7" t="s">
        <v>471</v>
      </c>
      <c r="B832" s="7" t="s">
        <v>1614</v>
      </c>
      <c r="C832">
        <v>8</v>
      </c>
      <c r="D832" s="7" t="s">
        <v>2347</v>
      </c>
      <c r="E832">
        <v>1</v>
      </c>
      <c r="F832" s="9">
        <v>6</v>
      </c>
      <c r="G832" s="7" t="s">
        <v>2348</v>
      </c>
      <c r="H832" s="7" t="s">
        <v>2353</v>
      </c>
      <c r="I832">
        <v>0</v>
      </c>
      <c r="J832">
        <v>0</v>
      </c>
    </row>
    <row r="833" spans="1:10" x14ac:dyDescent="0.25">
      <c r="A833" s="7" t="s">
        <v>472</v>
      </c>
      <c r="B833" s="7" t="s">
        <v>1394</v>
      </c>
      <c r="C833">
        <v>8</v>
      </c>
      <c r="D833" s="7" t="s">
        <v>2347</v>
      </c>
      <c r="E833">
        <v>1</v>
      </c>
      <c r="F833" s="9">
        <v>20</v>
      </c>
      <c r="G833" s="7" t="s">
        <v>2348</v>
      </c>
      <c r="H833" s="7" t="s">
        <v>2353</v>
      </c>
      <c r="I833">
        <v>0</v>
      </c>
      <c r="J833">
        <v>0</v>
      </c>
    </row>
    <row r="834" spans="1:10" x14ac:dyDescent="0.25">
      <c r="A834" s="7" t="s">
        <v>473</v>
      </c>
      <c r="B834" s="7" t="s">
        <v>1615</v>
      </c>
      <c r="C834">
        <v>8</v>
      </c>
      <c r="D834" s="7" t="s">
        <v>2347</v>
      </c>
      <c r="E834">
        <v>1</v>
      </c>
      <c r="F834" s="9">
        <v>12</v>
      </c>
      <c r="G834" s="7" t="s">
        <v>2348</v>
      </c>
      <c r="H834" s="7" t="s">
        <v>2353</v>
      </c>
      <c r="I834">
        <v>0</v>
      </c>
      <c r="J834">
        <v>0</v>
      </c>
    </row>
    <row r="835" spans="1:10" x14ac:dyDescent="0.25">
      <c r="A835" s="7" t="s">
        <v>474</v>
      </c>
      <c r="B835" s="7" t="s">
        <v>1396</v>
      </c>
      <c r="C835">
        <v>8</v>
      </c>
      <c r="D835" s="7" t="s">
        <v>2347</v>
      </c>
      <c r="E835">
        <v>1</v>
      </c>
      <c r="F835" s="9">
        <v>12</v>
      </c>
      <c r="G835" s="7" t="s">
        <v>2348</v>
      </c>
      <c r="H835" s="7" t="s">
        <v>2353</v>
      </c>
      <c r="I835">
        <v>0</v>
      </c>
      <c r="J835">
        <v>0</v>
      </c>
    </row>
    <row r="836" spans="1:10" x14ac:dyDescent="0.25">
      <c r="A836" s="7" t="s">
        <v>475</v>
      </c>
      <c r="B836" s="7" t="s">
        <v>1398</v>
      </c>
      <c r="C836">
        <v>8</v>
      </c>
      <c r="D836" s="7" t="s">
        <v>2347</v>
      </c>
      <c r="E836">
        <v>1</v>
      </c>
      <c r="F836" s="9">
        <v>12</v>
      </c>
      <c r="G836" s="7" t="s">
        <v>2348</v>
      </c>
      <c r="H836" s="7" t="s">
        <v>2353</v>
      </c>
      <c r="I836">
        <v>0</v>
      </c>
      <c r="J836">
        <v>0</v>
      </c>
    </row>
    <row r="837" spans="1:10" x14ac:dyDescent="0.25">
      <c r="A837" s="7" t="s">
        <v>476</v>
      </c>
      <c r="B837" s="7" t="s">
        <v>1616</v>
      </c>
      <c r="C837">
        <v>8</v>
      </c>
      <c r="D837" s="7" t="s">
        <v>2347</v>
      </c>
      <c r="E837">
        <v>1</v>
      </c>
      <c r="F837" s="9">
        <v>12</v>
      </c>
      <c r="G837" s="7" t="s">
        <v>2348</v>
      </c>
      <c r="H837" s="7" t="s">
        <v>2353</v>
      </c>
      <c r="I837">
        <v>0</v>
      </c>
      <c r="J837">
        <v>0</v>
      </c>
    </row>
    <row r="838" spans="1:10" x14ac:dyDescent="0.25">
      <c r="A838" s="7" t="s">
        <v>477</v>
      </c>
      <c r="B838" s="7" t="s">
        <v>1617</v>
      </c>
      <c r="C838">
        <v>8</v>
      </c>
      <c r="D838" s="7" t="s">
        <v>2347</v>
      </c>
      <c r="E838">
        <v>1</v>
      </c>
      <c r="F838" s="9">
        <v>8</v>
      </c>
      <c r="G838" s="7" t="s">
        <v>2348</v>
      </c>
      <c r="H838" s="7" t="s">
        <v>2353</v>
      </c>
      <c r="I838">
        <v>0</v>
      </c>
      <c r="J838">
        <v>0</v>
      </c>
    </row>
    <row r="839" spans="1:10" x14ac:dyDescent="0.25">
      <c r="A839" s="7" t="s">
        <v>478</v>
      </c>
      <c r="B839" s="7" t="s">
        <v>1618</v>
      </c>
      <c r="C839">
        <v>8</v>
      </c>
      <c r="D839" s="7" t="s">
        <v>2347</v>
      </c>
      <c r="E839">
        <v>1</v>
      </c>
      <c r="F839" s="9">
        <v>8</v>
      </c>
      <c r="G839" s="7" t="s">
        <v>2348</v>
      </c>
      <c r="H839" s="7" t="s">
        <v>2353</v>
      </c>
      <c r="I839">
        <v>0</v>
      </c>
      <c r="J839">
        <v>0</v>
      </c>
    </row>
    <row r="840" spans="1:10" x14ac:dyDescent="0.25">
      <c r="A840" s="7" t="s">
        <v>479</v>
      </c>
      <c r="B840" s="7" t="s">
        <v>1619</v>
      </c>
      <c r="C840">
        <v>8</v>
      </c>
      <c r="D840" s="7" t="s">
        <v>2347</v>
      </c>
      <c r="E840">
        <v>1</v>
      </c>
      <c r="F840" s="9">
        <v>8</v>
      </c>
      <c r="G840" s="7" t="s">
        <v>2348</v>
      </c>
      <c r="H840" s="7" t="s">
        <v>2353</v>
      </c>
      <c r="I840">
        <v>0</v>
      </c>
      <c r="J840">
        <v>0</v>
      </c>
    </row>
    <row r="841" spans="1:10" x14ac:dyDescent="0.25">
      <c r="A841" s="7" t="s">
        <v>480</v>
      </c>
      <c r="B841" s="7" t="s">
        <v>1401</v>
      </c>
      <c r="C841">
        <v>8</v>
      </c>
      <c r="D841" s="7" t="s">
        <v>2347</v>
      </c>
      <c r="E841">
        <v>1</v>
      </c>
      <c r="F841" s="9">
        <v>8</v>
      </c>
      <c r="G841" s="7" t="s">
        <v>2348</v>
      </c>
      <c r="H841" s="7" t="s">
        <v>2353</v>
      </c>
      <c r="I841">
        <v>0</v>
      </c>
      <c r="J841">
        <v>0</v>
      </c>
    </row>
    <row r="842" spans="1:10" x14ac:dyDescent="0.25">
      <c r="A842" s="7" t="s">
        <v>481</v>
      </c>
      <c r="B842" s="7" t="s">
        <v>1620</v>
      </c>
      <c r="C842">
        <v>8</v>
      </c>
      <c r="D842" s="7" t="s">
        <v>2347</v>
      </c>
      <c r="E842">
        <v>1</v>
      </c>
      <c r="F842" s="9">
        <v>18</v>
      </c>
      <c r="G842" s="7" t="s">
        <v>2348</v>
      </c>
      <c r="H842" s="7" t="s">
        <v>2353</v>
      </c>
      <c r="I842">
        <v>0</v>
      </c>
      <c r="J842">
        <v>0</v>
      </c>
    </row>
    <row r="843" spans="1:10" x14ac:dyDescent="0.25">
      <c r="A843" s="7" t="s">
        <v>482</v>
      </c>
      <c r="B843" s="7" t="s">
        <v>1621</v>
      </c>
      <c r="C843">
        <v>8</v>
      </c>
      <c r="D843" s="7" t="s">
        <v>2347</v>
      </c>
      <c r="E843">
        <v>1</v>
      </c>
      <c r="F843" s="9">
        <v>6</v>
      </c>
      <c r="G843" s="7" t="s">
        <v>2348</v>
      </c>
      <c r="H843" s="7" t="s">
        <v>2353</v>
      </c>
      <c r="I843">
        <v>0</v>
      </c>
      <c r="J843">
        <v>0</v>
      </c>
    </row>
    <row r="844" spans="1:10" x14ac:dyDescent="0.25">
      <c r="A844" s="7" t="s">
        <v>483</v>
      </c>
      <c r="B844" s="7" t="s">
        <v>1622</v>
      </c>
      <c r="C844">
        <v>8</v>
      </c>
      <c r="D844" s="7" t="s">
        <v>2347</v>
      </c>
      <c r="E844">
        <v>1</v>
      </c>
      <c r="F844" s="9">
        <v>6</v>
      </c>
      <c r="G844" s="7" t="s">
        <v>2348</v>
      </c>
      <c r="H844" s="7" t="s">
        <v>2353</v>
      </c>
      <c r="I844">
        <v>0</v>
      </c>
      <c r="J844">
        <v>0</v>
      </c>
    </row>
    <row r="845" spans="1:10" x14ac:dyDescent="0.25">
      <c r="A845" s="7" t="s">
        <v>484</v>
      </c>
      <c r="B845" s="7" t="s">
        <v>1623</v>
      </c>
      <c r="C845">
        <v>8</v>
      </c>
      <c r="D845" s="7" t="s">
        <v>2347</v>
      </c>
      <c r="E845">
        <v>1</v>
      </c>
      <c r="F845" s="9">
        <v>4</v>
      </c>
      <c r="G845" s="7" t="s">
        <v>2348</v>
      </c>
      <c r="H845" s="7" t="s">
        <v>2353</v>
      </c>
      <c r="I845">
        <v>0</v>
      </c>
      <c r="J845">
        <v>0</v>
      </c>
    </row>
    <row r="846" spans="1:10" x14ac:dyDescent="0.25">
      <c r="A846" s="7" t="s">
        <v>485</v>
      </c>
      <c r="B846" s="7" t="s">
        <v>1624</v>
      </c>
      <c r="C846">
        <v>8</v>
      </c>
      <c r="D846" s="7" t="s">
        <v>2347</v>
      </c>
      <c r="E846">
        <v>1</v>
      </c>
      <c r="F846" s="9">
        <v>1</v>
      </c>
      <c r="G846" s="7" t="s">
        <v>2348</v>
      </c>
      <c r="H846" s="7" t="s">
        <v>2353</v>
      </c>
      <c r="I846">
        <v>0</v>
      </c>
      <c r="J846">
        <v>0</v>
      </c>
    </row>
    <row r="847" spans="1:10" x14ac:dyDescent="0.25">
      <c r="A847" s="7" t="s">
        <v>486</v>
      </c>
      <c r="B847" s="7" t="s">
        <v>1625</v>
      </c>
      <c r="C847">
        <v>8</v>
      </c>
      <c r="D847" s="7" t="s">
        <v>2347</v>
      </c>
      <c r="E847">
        <v>1</v>
      </c>
      <c r="F847" s="9">
        <v>2</v>
      </c>
      <c r="G847" s="7" t="s">
        <v>2348</v>
      </c>
      <c r="H847" s="7" t="s">
        <v>2353</v>
      </c>
      <c r="I847">
        <v>0</v>
      </c>
      <c r="J847">
        <v>0</v>
      </c>
    </row>
    <row r="848" spans="1:10" x14ac:dyDescent="0.25">
      <c r="A848" s="7" t="s">
        <v>487</v>
      </c>
      <c r="B848" s="7" t="s">
        <v>1626</v>
      </c>
      <c r="C848">
        <v>8</v>
      </c>
      <c r="D848" s="7" t="s">
        <v>2347</v>
      </c>
      <c r="E848">
        <v>1</v>
      </c>
      <c r="F848" s="9">
        <v>2</v>
      </c>
      <c r="G848" s="7" t="s">
        <v>2348</v>
      </c>
      <c r="H848" s="7" t="s">
        <v>2353</v>
      </c>
      <c r="I848">
        <v>0</v>
      </c>
      <c r="J848">
        <v>0</v>
      </c>
    </row>
    <row r="849" spans="1:10" x14ac:dyDescent="0.25">
      <c r="A849" s="7" t="s">
        <v>488</v>
      </c>
      <c r="B849" s="7" t="s">
        <v>1627</v>
      </c>
      <c r="C849">
        <v>8</v>
      </c>
      <c r="D849" s="7" t="s">
        <v>2347</v>
      </c>
      <c r="E849">
        <v>1</v>
      </c>
      <c r="F849" s="9">
        <v>2</v>
      </c>
      <c r="G849" s="7" t="s">
        <v>2348</v>
      </c>
      <c r="H849" s="7" t="s">
        <v>2353</v>
      </c>
      <c r="I849">
        <v>0</v>
      </c>
      <c r="J849">
        <v>0</v>
      </c>
    </row>
    <row r="850" spans="1:10" x14ac:dyDescent="0.25">
      <c r="A850" s="7" t="s">
        <v>489</v>
      </c>
      <c r="B850" s="7" t="s">
        <v>1628</v>
      </c>
      <c r="C850">
        <v>8</v>
      </c>
      <c r="D850" s="7" t="s">
        <v>2347</v>
      </c>
      <c r="E850">
        <v>1</v>
      </c>
      <c r="F850" s="9">
        <v>1</v>
      </c>
      <c r="G850" s="7" t="s">
        <v>2348</v>
      </c>
      <c r="H850" s="7" t="s">
        <v>2353</v>
      </c>
      <c r="I850">
        <v>0</v>
      </c>
      <c r="J850">
        <v>0</v>
      </c>
    </row>
    <row r="851" spans="1:10" x14ac:dyDescent="0.25">
      <c r="A851" s="7" t="s">
        <v>490</v>
      </c>
      <c r="B851" s="7" t="s">
        <v>1629</v>
      </c>
      <c r="C851">
        <v>8</v>
      </c>
      <c r="D851" s="7" t="s">
        <v>2347</v>
      </c>
      <c r="E851">
        <v>1</v>
      </c>
      <c r="F851" s="9">
        <v>10</v>
      </c>
      <c r="G851" s="7" t="s">
        <v>2348</v>
      </c>
      <c r="H851" s="7" t="s">
        <v>2353</v>
      </c>
      <c r="I851">
        <v>0</v>
      </c>
      <c r="J851">
        <v>0</v>
      </c>
    </row>
    <row r="852" spans="1:10" x14ac:dyDescent="0.25">
      <c r="A852" s="7" t="s">
        <v>491</v>
      </c>
      <c r="B852" s="7" t="s">
        <v>1630</v>
      </c>
      <c r="C852">
        <v>8</v>
      </c>
      <c r="D852" s="7" t="s">
        <v>2347</v>
      </c>
      <c r="E852">
        <v>1</v>
      </c>
      <c r="F852" s="9">
        <v>1</v>
      </c>
      <c r="G852" s="7" t="s">
        <v>2348</v>
      </c>
      <c r="H852" s="7" t="s">
        <v>2353</v>
      </c>
      <c r="I852">
        <v>0</v>
      </c>
      <c r="J852">
        <v>0</v>
      </c>
    </row>
    <row r="853" spans="1:10" x14ac:dyDescent="0.25">
      <c r="A853" s="7" t="s">
        <v>1172</v>
      </c>
      <c r="B853" s="7" t="s">
        <v>2301</v>
      </c>
      <c r="C853">
        <v>8</v>
      </c>
      <c r="D853" s="7" t="s">
        <v>2339</v>
      </c>
      <c r="E853">
        <v>1</v>
      </c>
      <c r="F853" s="9">
        <v>15</v>
      </c>
      <c r="G853" s="7" t="s">
        <v>2340</v>
      </c>
      <c r="H853" s="7" t="s">
        <v>2353</v>
      </c>
      <c r="I853">
        <v>0</v>
      </c>
      <c r="J853">
        <v>0</v>
      </c>
    </row>
    <row r="854" spans="1:10" x14ac:dyDescent="0.25">
      <c r="A854" s="7" t="s">
        <v>1173</v>
      </c>
      <c r="B854" s="7" t="s">
        <v>2302</v>
      </c>
      <c r="C854">
        <v>8</v>
      </c>
      <c r="D854" s="7" t="s">
        <v>2339</v>
      </c>
      <c r="E854">
        <v>1</v>
      </c>
      <c r="F854" s="9">
        <v>6</v>
      </c>
      <c r="G854" s="7" t="s">
        <v>2340</v>
      </c>
      <c r="H854" s="7" t="s">
        <v>2353</v>
      </c>
      <c r="I854">
        <v>0</v>
      </c>
      <c r="J854">
        <v>0</v>
      </c>
    </row>
    <row r="855" spans="1:10" x14ac:dyDescent="0.25">
      <c r="A855" s="7" t="s">
        <v>492</v>
      </c>
      <c r="B855" s="7" t="s">
        <v>1631</v>
      </c>
      <c r="C855">
        <v>8</v>
      </c>
      <c r="D855" s="7" t="s">
        <v>2347</v>
      </c>
      <c r="E855">
        <v>1</v>
      </c>
      <c r="F855" s="9">
        <v>2</v>
      </c>
      <c r="G855" s="7" t="s">
        <v>2348</v>
      </c>
      <c r="H855" s="7" t="s">
        <v>2353</v>
      </c>
      <c r="I855">
        <v>0</v>
      </c>
      <c r="J855">
        <v>0</v>
      </c>
    </row>
    <row r="856" spans="1:10" x14ac:dyDescent="0.25">
      <c r="A856" s="7" t="s">
        <v>493</v>
      </c>
      <c r="B856" s="7" t="s">
        <v>1632</v>
      </c>
      <c r="C856">
        <v>8</v>
      </c>
      <c r="D856" s="7" t="s">
        <v>2347</v>
      </c>
      <c r="E856">
        <v>1</v>
      </c>
      <c r="F856" s="9">
        <v>4</v>
      </c>
      <c r="G856" s="7" t="s">
        <v>2348</v>
      </c>
      <c r="H856" s="7" t="s">
        <v>2353</v>
      </c>
      <c r="I856">
        <v>0</v>
      </c>
      <c r="J856">
        <v>0</v>
      </c>
    </row>
    <row r="857" spans="1:10" x14ac:dyDescent="0.25">
      <c r="A857" s="7" t="s">
        <v>494</v>
      </c>
      <c r="B857" s="7" t="s">
        <v>1633</v>
      </c>
      <c r="C857">
        <v>8</v>
      </c>
      <c r="D857" s="7" t="s">
        <v>2347</v>
      </c>
      <c r="E857">
        <v>1</v>
      </c>
      <c r="F857" s="9">
        <v>1</v>
      </c>
      <c r="G857" s="7" t="s">
        <v>2348</v>
      </c>
      <c r="H857" s="7" t="s">
        <v>2353</v>
      </c>
      <c r="I857">
        <v>0</v>
      </c>
      <c r="J857">
        <v>0</v>
      </c>
    </row>
    <row r="858" spans="1:10" x14ac:dyDescent="0.25">
      <c r="A858" s="7" t="s">
        <v>495</v>
      </c>
      <c r="B858" s="7" t="s">
        <v>1634</v>
      </c>
      <c r="C858">
        <v>8</v>
      </c>
      <c r="D858" s="7" t="s">
        <v>2347</v>
      </c>
      <c r="E858">
        <v>1</v>
      </c>
      <c r="F858" s="9">
        <v>4</v>
      </c>
      <c r="G858" s="7" t="s">
        <v>2348</v>
      </c>
      <c r="H858" s="7" t="s">
        <v>2353</v>
      </c>
      <c r="I858">
        <v>0</v>
      </c>
      <c r="J858">
        <v>0</v>
      </c>
    </row>
    <row r="859" spans="1:10" x14ac:dyDescent="0.25">
      <c r="A859" s="7" t="s">
        <v>496</v>
      </c>
      <c r="B859" s="7" t="s">
        <v>1635</v>
      </c>
      <c r="C859">
        <v>8</v>
      </c>
      <c r="D859" s="7" t="s">
        <v>2347</v>
      </c>
      <c r="E859">
        <v>1</v>
      </c>
      <c r="F859" s="9">
        <v>2</v>
      </c>
      <c r="G859" s="7" t="s">
        <v>2348</v>
      </c>
      <c r="H859" s="7" t="s">
        <v>2353</v>
      </c>
      <c r="I859">
        <v>0</v>
      </c>
      <c r="J859">
        <v>0</v>
      </c>
    </row>
    <row r="860" spans="1:10" x14ac:dyDescent="0.25">
      <c r="A860" s="7" t="s">
        <v>497</v>
      </c>
      <c r="B860" s="7" t="s">
        <v>1636</v>
      </c>
      <c r="C860">
        <v>8</v>
      </c>
      <c r="D860" s="7" t="s">
        <v>2347</v>
      </c>
      <c r="E860">
        <v>1</v>
      </c>
      <c r="F860" s="9">
        <v>4</v>
      </c>
      <c r="G860" s="7" t="s">
        <v>2348</v>
      </c>
      <c r="H860" s="7" t="s">
        <v>2353</v>
      </c>
      <c r="I860">
        <v>0</v>
      </c>
      <c r="J860">
        <v>0</v>
      </c>
    </row>
    <row r="861" spans="1:10" x14ac:dyDescent="0.25">
      <c r="A861" s="7" t="s">
        <v>498</v>
      </c>
      <c r="B861" s="7" t="s">
        <v>1637</v>
      </c>
      <c r="C861">
        <v>8</v>
      </c>
      <c r="D861" s="7" t="s">
        <v>2347</v>
      </c>
      <c r="E861">
        <v>1</v>
      </c>
      <c r="F861" s="9">
        <v>2</v>
      </c>
      <c r="G861" s="7" t="s">
        <v>2348</v>
      </c>
      <c r="H861" s="7" t="s">
        <v>2353</v>
      </c>
      <c r="I861">
        <v>0</v>
      </c>
      <c r="J861">
        <v>0</v>
      </c>
    </row>
    <row r="862" spans="1:10" x14ac:dyDescent="0.25">
      <c r="A862" s="7" t="s">
        <v>499</v>
      </c>
      <c r="B862" s="7" t="s">
        <v>1638</v>
      </c>
      <c r="C862">
        <v>8</v>
      </c>
      <c r="D862" s="7" t="s">
        <v>2347</v>
      </c>
      <c r="E862">
        <v>1</v>
      </c>
      <c r="F862" s="9">
        <v>2</v>
      </c>
      <c r="G862" s="7" t="s">
        <v>2348</v>
      </c>
      <c r="H862" s="7" t="s">
        <v>2353</v>
      </c>
      <c r="I862">
        <v>0</v>
      </c>
      <c r="J862">
        <v>0</v>
      </c>
    </row>
    <row r="863" spans="1:10" x14ac:dyDescent="0.25">
      <c r="A863" s="7" t="s">
        <v>500</v>
      </c>
      <c r="B863" s="7" t="s">
        <v>1639</v>
      </c>
      <c r="C863">
        <v>8</v>
      </c>
      <c r="D863" s="7" t="s">
        <v>2347</v>
      </c>
      <c r="E863">
        <v>1</v>
      </c>
      <c r="F863" s="9">
        <v>120</v>
      </c>
      <c r="G863" s="7" t="s">
        <v>2348</v>
      </c>
      <c r="H863" s="7" t="s">
        <v>2353</v>
      </c>
      <c r="I863">
        <v>0</v>
      </c>
      <c r="J863">
        <v>0</v>
      </c>
    </row>
    <row r="864" spans="1:10" x14ac:dyDescent="0.25">
      <c r="A864" s="7" t="s">
        <v>501</v>
      </c>
      <c r="B864" s="7" t="s">
        <v>1640</v>
      </c>
      <c r="C864">
        <v>8</v>
      </c>
      <c r="D864" s="7" t="s">
        <v>2347</v>
      </c>
      <c r="E864">
        <v>1</v>
      </c>
      <c r="F864" s="9">
        <v>156</v>
      </c>
      <c r="G864" s="7" t="s">
        <v>2348</v>
      </c>
      <c r="H864" s="7" t="s">
        <v>2353</v>
      </c>
      <c r="I864">
        <v>0</v>
      </c>
      <c r="J864">
        <v>0</v>
      </c>
    </row>
    <row r="865" spans="1:10" x14ac:dyDescent="0.25">
      <c r="A865" s="7" t="s">
        <v>502</v>
      </c>
      <c r="B865" s="7" t="s">
        <v>1641</v>
      </c>
      <c r="C865">
        <v>8</v>
      </c>
      <c r="D865" s="7" t="s">
        <v>2347</v>
      </c>
      <c r="E865">
        <v>1</v>
      </c>
      <c r="F865" s="9">
        <v>6</v>
      </c>
      <c r="G865" s="7" t="s">
        <v>2348</v>
      </c>
      <c r="H865" s="7" t="s">
        <v>2353</v>
      </c>
      <c r="I865">
        <v>0</v>
      </c>
      <c r="J865">
        <v>0</v>
      </c>
    </row>
    <row r="866" spans="1:10" x14ac:dyDescent="0.25">
      <c r="A866" s="7" t="s">
        <v>503</v>
      </c>
      <c r="B866" s="7" t="s">
        <v>1642</v>
      </c>
      <c r="C866">
        <v>8</v>
      </c>
      <c r="D866" s="7" t="s">
        <v>2347</v>
      </c>
      <c r="E866">
        <v>1</v>
      </c>
      <c r="F866" s="9">
        <v>6</v>
      </c>
      <c r="G866" s="7" t="s">
        <v>2348</v>
      </c>
      <c r="H866" s="7" t="s">
        <v>2353</v>
      </c>
      <c r="I866">
        <v>0</v>
      </c>
      <c r="J866">
        <v>0</v>
      </c>
    </row>
    <row r="867" spans="1:10" x14ac:dyDescent="0.25">
      <c r="A867" s="7" t="s">
        <v>504</v>
      </c>
      <c r="B867" s="7" t="s">
        <v>1643</v>
      </c>
      <c r="C867">
        <v>8</v>
      </c>
      <c r="D867" s="7" t="s">
        <v>2347</v>
      </c>
      <c r="E867">
        <v>1</v>
      </c>
      <c r="F867" s="9">
        <v>12</v>
      </c>
      <c r="G867" s="7" t="s">
        <v>2348</v>
      </c>
      <c r="H867" s="7" t="s">
        <v>2353</v>
      </c>
      <c r="I867">
        <v>0</v>
      </c>
      <c r="J867">
        <v>0</v>
      </c>
    </row>
    <row r="868" spans="1:10" x14ac:dyDescent="0.25">
      <c r="A868" s="7" t="s">
        <v>505</v>
      </c>
      <c r="B868" s="7" t="s">
        <v>1644</v>
      </c>
      <c r="C868">
        <v>8</v>
      </c>
      <c r="D868" s="7" t="s">
        <v>2347</v>
      </c>
      <c r="E868">
        <v>1</v>
      </c>
      <c r="F868" s="9">
        <v>10</v>
      </c>
      <c r="G868" s="7" t="s">
        <v>2348</v>
      </c>
      <c r="H868" s="7" t="s">
        <v>2353</v>
      </c>
      <c r="I868">
        <v>0</v>
      </c>
      <c r="J868">
        <v>0</v>
      </c>
    </row>
    <row r="869" spans="1:10" x14ac:dyDescent="0.25">
      <c r="A869" s="7" t="s">
        <v>506</v>
      </c>
      <c r="B869" s="7" t="s">
        <v>1645</v>
      </c>
      <c r="C869">
        <v>8</v>
      </c>
      <c r="D869" s="7" t="s">
        <v>2347</v>
      </c>
      <c r="E869">
        <v>1</v>
      </c>
      <c r="F869" s="9">
        <v>12</v>
      </c>
      <c r="G869" s="7" t="s">
        <v>2348</v>
      </c>
      <c r="H869" s="7" t="s">
        <v>2353</v>
      </c>
      <c r="I869">
        <v>0</v>
      </c>
      <c r="J869">
        <v>0</v>
      </c>
    </row>
    <row r="870" spans="1:10" x14ac:dyDescent="0.25">
      <c r="A870" s="7" t="s">
        <v>507</v>
      </c>
      <c r="B870" s="7" t="s">
        <v>1646</v>
      </c>
      <c r="C870">
        <v>8</v>
      </c>
      <c r="D870" s="7" t="s">
        <v>2347</v>
      </c>
      <c r="E870">
        <v>1</v>
      </c>
      <c r="F870" s="9">
        <v>7</v>
      </c>
      <c r="G870" s="7" t="s">
        <v>2348</v>
      </c>
      <c r="H870" s="7" t="s">
        <v>2353</v>
      </c>
      <c r="I870">
        <v>0</v>
      </c>
      <c r="J870">
        <v>0</v>
      </c>
    </row>
    <row r="871" spans="1:10" x14ac:dyDescent="0.25">
      <c r="A871" s="7" t="s">
        <v>508</v>
      </c>
      <c r="B871" s="7" t="s">
        <v>1647</v>
      </c>
      <c r="C871">
        <v>8</v>
      </c>
      <c r="D871" s="7" t="s">
        <v>2347</v>
      </c>
      <c r="E871">
        <v>1</v>
      </c>
      <c r="F871" s="9">
        <v>4</v>
      </c>
      <c r="G871" s="7" t="s">
        <v>2348</v>
      </c>
      <c r="H871" s="7" t="s">
        <v>2353</v>
      </c>
      <c r="I871">
        <v>0</v>
      </c>
      <c r="J871">
        <v>0</v>
      </c>
    </row>
    <row r="872" spans="1:10" x14ac:dyDescent="0.25">
      <c r="A872" s="7" t="s">
        <v>509</v>
      </c>
      <c r="B872" s="7" t="s">
        <v>1648</v>
      </c>
      <c r="C872">
        <v>8</v>
      </c>
      <c r="D872" s="7" t="s">
        <v>2347</v>
      </c>
      <c r="E872">
        <v>1</v>
      </c>
      <c r="F872" s="9">
        <v>6</v>
      </c>
      <c r="G872" s="7" t="s">
        <v>2348</v>
      </c>
      <c r="H872" s="7" t="s">
        <v>2353</v>
      </c>
      <c r="I872">
        <v>0</v>
      </c>
      <c r="J872">
        <v>0</v>
      </c>
    </row>
    <row r="873" spans="1:10" x14ac:dyDescent="0.25">
      <c r="A873" s="7" t="s">
        <v>510</v>
      </c>
      <c r="B873" s="7" t="s">
        <v>1649</v>
      </c>
      <c r="C873">
        <v>8</v>
      </c>
      <c r="D873" s="7" t="s">
        <v>2347</v>
      </c>
      <c r="E873">
        <v>1</v>
      </c>
      <c r="F873" s="9">
        <v>1</v>
      </c>
      <c r="G873" s="7" t="s">
        <v>2348</v>
      </c>
      <c r="H873" s="7" t="s">
        <v>2353</v>
      </c>
      <c r="I873">
        <v>0</v>
      </c>
      <c r="J873">
        <v>0</v>
      </c>
    </row>
    <row r="874" spans="1:10" x14ac:dyDescent="0.25">
      <c r="A874" s="7" t="s">
        <v>511</v>
      </c>
      <c r="B874" s="7" t="s">
        <v>1650</v>
      </c>
      <c r="C874">
        <v>8</v>
      </c>
      <c r="D874" s="7" t="s">
        <v>2347</v>
      </c>
      <c r="E874">
        <v>1</v>
      </c>
      <c r="F874" s="9">
        <v>1</v>
      </c>
      <c r="G874" s="7" t="s">
        <v>2348</v>
      </c>
      <c r="H874" s="7" t="s">
        <v>2353</v>
      </c>
      <c r="I874">
        <v>0</v>
      </c>
      <c r="J874">
        <v>0</v>
      </c>
    </row>
    <row r="875" spans="1:10" x14ac:dyDescent="0.25">
      <c r="A875" s="7" t="s">
        <v>512</v>
      </c>
      <c r="B875" s="7" t="s">
        <v>1651</v>
      </c>
      <c r="C875">
        <v>8</v>
      </c>
      <c r="D875" s="7" t="s">
        <v>2347</v>
      </c>
      <c r="E875">
        <v>1</v>
      </c>
      <c r="F875" s="9">
        <v>1</v>
      </c>
      <c r="G875" s="7" t="s">
        <v>2348</v>
      </c>
      <c r="H875" s="7" t="s">
        <v>2353</v>
      </c>
      <c r="I875">
        <v>0</v>
      </c>
      <c r="J875">
        <v>0</v>
      </c>
    </row>
    <row r="876" spans="1:10" x14ac:dyDescent="0.25">
      <c r="A876" s="7" t="s">
        <v>513</v>
      </c>
      <c r="B876" s="7" t="s">
        <v>1652</v>
      </c>
      <c r="C876">
        <v>8</v>
      </c>
      <c r="D876" s="7" t="s">
        <v>2347</v>
      </c>
      <c r="E876">
        <v>1</v>
      </c>
      <c r="F876" s="9">
        <v>2</v>
      </c>
      <c r="G876" s="7" t="s">
        <v>2348</v>
      </c>
      <c r="H876" s="7" t="s">
        <v>2353</v>
      </c>
      <c r="I876">
        <v>0</v>
      </c>
      <c r="J876">
        <v>0</v>
      </c>
    </row>
    <row r="877" spans="1:10" x14ac:dyDescent="0.25">
      <c r="A877" s="7" t="s">
        <v>514</v>
      </c>
      <c r="B877" s="7" t="s">
        <v>1653</v>
      </c>
      <c r="C877">
        <v>8</v>
      </c>
      <c r="D877" s="7" t="s">
        <v>2347</v>
      </c>
      <c r="E877">
        <v>1</v>
      </c>
      <c r="F877" s="9">
        <v>2</v>
      </c>
      <c r="G877" s="7" t="s">
        <v>2348</v>
      </c>
      <c r="H877" s="7" t="s">
        <v>2353</v>
      </c>
      <c r="I877">
        <v>0</v>
      </c>
      <c r="J877">
        <v>0</v>
      </c>
    </row>
    <row r="878" spans="1:10" x14ac:dyDescent="0.25">
      <c r="A878" s="7" t="s">
        <v>515</v>
      </c>
      <c r="B878" s="7" t="s">
        <v>1654</v>
      </c>
      <c r="C878">
        <v>8</v>
      </c>
      <c r="D878" s="7" t="s">
        <v>2347</v>
      </c>
      <c r="E878">
        <v>1</v>
      </c>
      <c r="F878" s="9">
        <v>2</v>
      </c>
      <c r="G878" s="7" t="s">
        <v>2348</v>
      </c>
      <c r="H878" s="7" t="s">
        <v>2353</v>
      </c>
      <c r="I878">
        <v>0</v>
      </c>
      <c r="J878">
        <v>0</v>
      </c>
    </row>
    <row r="879" spans="1:10" x14ac:dyDescent="0.25">
      <c r="A879" s="7" t="s">
        <v>516</v>
      </c>
      <c r="B879" s="7" t="s">
        <v>1655</v>
      </c>
      <c r="C879">
        <v>8</v>
      </c>
      <c r="D879" s="7" t="s">
        <v>2347</v>
      </c>
      <c r="E879">
        <v>1</v>
      </c>
      <c r="F879" s="9">
        <v>2</v>
      </c>
      <c r="G879" s="7" t="s">
        <v>2348</v>
      </c>
      <c r="H879" s="7" t="s">
        <v>2353</v>
      </c>
      <c r="I879">
        <v>0</v>
      </c>
      <c r="J879">
        <v>0</v>
      </c>
    </row>
    <row r="880" spans="1:10" x14ac:dyDescent="0.25">
      <c r="A880" s="7" t="s">
        <v>861</v>
      </c>
      <c r="B880" s="7" t="s">
        <v>1978</v>
      </c>
      <c r="C880">
        <v>2</v>
      </c>
      <c r="D880" s="7" t="s">
        <v>2349</v>
      </c>
      <c r="E880">
        <v>1</v>
      </c>
      <c r="F880" s="9">
        <v>1</v>
      </c>
      <c r="G880" s="7" t="s">
        <v>2350</v>
      </c>
      <c r="H880" s="7" t="s">
        <v>2353</v>
      </c>
      <c r="I880">
        <v>0</v>
      </c>
      <c r="J880">
        <v>0</v>
      </c>
    </row>
    <row r="881" spans="1:10" x14ac:dyDescent="0.25">
      <c r="A881" s="7" t="s">
        <v>862</v>
      </c>
      <c r="B881" s="7" t="s">
        <v>1979</v>
      </c>
      <c r="C881">
        <v>2</v>
      </c>
      <c r="D881" s="7" t="s">
        <v>2349</v>
      </c>
      <c r="E881">
        <v>1</v>
      </c>
      <c r="F881" s="9">
        <v>80</v>
      </c>
      <c r="G881" s="7" t="s">
        <v>2350</v>
      </c>
      <c r="H881" s="7" t="s">
        <v>2353</v>
      </c>
      <c r="I881">
        <v>0</v>
      </c>
      <c r="J881">
        <v>0</v>
      </c>
    </row>
    <row r="882" spans="1:10" x14ac:dyDescent="0.25">
      <c r="A882" s="7" t="s">
        <v>517</v>
      </c>
      <c r="B882" s="7" t="s">
        <v>1656</v>
      </c>
      <c r="C882">
        <v>8</v>
      </c>
      <c r="D882" s="7" t="s">
        <v>2347</v>
      </c>
      <c r="E882">
        <v>1</v>
      </c>
      <c r="F882" s="9">
        <v>2</v>
      </c>
      <c r="G882" s="7" t="s">
        <v>2348</v>
      </c>
      <c r="H882" s="7" t="s">
        <v>2353</v>
      </c>
      <c r="I882">
        <v>0</v>
      </c>
      <c r="J882">
        <v>0</v>
      </c>
    </row>
    <row r="883" spans="1:10" x14ac:dyDescent="0.25">
      <c r="A883" s="7" t="s">
        <v>518</v>
      </c>
      <c r="B883" s="7" t="s">
        <v>1657</v>
      </c>
      <c r="C883">
        <v>8</v>
      </c>
      <c r="D883" s="7" t="s">
        <v>2347</v>
      </c>
      <c r="E883">
        <v>1</v>
      </c>
      <c r="F883" s="9">
        <v>12</v>
      </c>
      <c r="G883" s="7" t="s">
        <v>2348</v>
      </c>
      <c r="H883" s="7" t="s">
        <v>2353</v>
      </c>
      <c r="I883">
        <v>0</v>
      </c>
      <c r="J883">
        <v>0</v>
      </c>
    </row>
    <row r="884" spans="1:10" x14ac:dyDescent="0.25">
      <c r="A884" s="7" t="s">
        <v>519</v>
      </c>
      <c r="B884" s="7" t="s">
        <v>1657</v>
      </c>
      <c r="C884">
        <v>8</v>
      </c>
      <c r="D884" s="7" t="s">
        <v>2347</v>
      </c>
      <c r="E884">
        <v>1</v>
      </c>
      <c r="F884" s="9">
        <v>12</v>
      </c>
      <c r="G884" s="7" t="s">
        <v>2348</v>
      </c>
      <c r="H884" s="7" t="s">
        <v>2353</v>
      </c>
      <c r="I884">
        <v>0</v>
      </c>
      <c r="J884">
        <v>0</v>
      </c>
    </row>
    <row r="885" spans="1:10" x14ac:dyDescent="0.25">
      <c r="A885" s="7" t="s">
        <v>520</v>
      </c>
      <c r="B885" s="7" t="s">
        <v>1658</v>
      </c>
      <c r="C885">
        <v>8</v>
      </c>
      <c r="D885" s="7" t="s">
        <v>2347</v>
      </c>
      <c r="E885">
        <v>1</v>
      </c>
      <c r="F885" s="9">
        <v>6</v>
      </c>
      <c r="G885" s="7" t="s">
        <v>2348</v>
      </c>
      <c r="H885" s="7" t="s">
        <v>2353</v>
      </c>
      <c r="I885">
        <v>0</v>
      </c>
      <c r="J885">
        <v>0</v>
      </c>
    </row>
    <row r="886" spans="1:10" x14ac:dyDescent="0.25">
      <c r="A886" s="7" t="s">
        <v>521</v>
      </c>
      <c r="B886" s="7" t="s">
        <v>1659</v>
      </c>
      <c r="C886">
        <v>8</v>
      </c>
      <c r="D886" s="7" t="s">
        <v>2347</v>
      </c>
      <c r="E886">
        <v>1</v>
      </c>
      <c r="F886" s="9">
        <v>6</v>
      </c>
      <c r="G886" s="7" t="s">
        <v>2348</v>
      </c>
      <c r="H886" s="7" t="s">
        <v>2353</v>
      </c>
      <c r="I886">
        <v>0</v>
      </c>
      <c r="J886">
        <v>0</v>
      </c>
    </row>
    <row r="887" spans="1:10" x14ac:dyDescent="0.25">
      <c r="A887" s="7" t="s">
        <v>522</v>
      </c>
      <c r="B887" s="7" t="s">
        <v>1660</v>
      </c>
      <c r="C887">
        <v>8</v>
      </c>
      <c r="D887" s="7" t="s">
        <v>2347</v>
      </c>
      <c r="E887">
        <v>1</v>
      </c>
      <c r="F887" s="9">
        <v>6</v>
      </c>
      <c r="G887" s="7" t="s">
        <v>2348</v>
      </c>
      <c r="H887" s="7" t="s">
        <v>2353</v>
      </c>
      <c r="I887">
        <v>0</v>
      </c>
      <c r="J887">
        <v>0</v>
      </c>
    </row>
    <row r="888" spans="1:10" x14ac:dyDescent="0.25">
      <c r="A888" s="7" t="s">
        <v>523</v>
      </c>
      <c r="B888" s="7" t="s">
        <v>1661</v>
      </c>
      <c r="C888">
        <v>8</v>
      </c>
      <c r="D888" s="7" t="s">
        <v>2347</v>
      </c>
      <c r="E888">
        <v>1</v>
      </c>
      <c r="F888" s="9">
        <v>12</v>
      </c>
      <c r="G888" s="7" t="s">
        <v>2348</v>
      </c>
      <c r="H888" s="7" t="s">
        <v>2353</v>
      </c>
      <c r="I888">
        <v>0</v>
      </c>
      <c r="J888">
        <v>0</v>
      </c>
    </row>
    <row r="889" spans="1:10" x14ac:dyDescent="0.25">
      <c r="A889" s="7" t="s">
        <v>524</v>
      </c>
      <c r="B889" s="7" t="s">
        <v>1662</v>
      </c>
      <c r="C889">
        <v>8</v>
      </c>
      <c r="D889" s="7" t="s">
        <v>2347</v>
      </c>
      <c r="E889">
        <v>1</v>
      </c>
      <c r="F889" s="9">
        <v>12</v>
      </c>
      <c r="G889" s="7" t="s">
        <v>2348</v>
      </c>
      <c r="H889" s="7" t="s">
        <v>2353</v>
      </c>
      <c r="I889">
        <v>0</v>
      </c>
      <c r="J889">
        <v>0</v>
      </c>
    </row>
    <row r="890" spans="1:10" x14ac:dyDescent="0.25">
      <c r="A890" s="7" t="s">
        <v>525</v>
      </c>
      <c r="B890" s="7" t="s">
        <v>1662</v>
      </c>
      <c r="C890">
        <v>8</v>
      </c>
      <c r="D890" s="7" t="s">
        <v>2347</v>
      </c>
      <c r="E890">
        <v>1</v>
      </c>
      <c r="F890" s="9">
        <v>12</v>
      </c>
      <c r="G890" s="7" t="s">
        <v>2348</v>
      </c>
      <c r="H890" s="7" t="s">
        <v>2353</v>
      </c>
      <c r="I890">
        <v>0</v>
      </c>
      <c r="J890">
        <v>0</v>
      </c>
    </row>
    <row r="891" spans="1:10" x14ac:dyDescent="0.25">
      <c r="A891" s="7" t="s">
        <v>526</v>
      </c>
      <c r="B891" s="7" t="s">
        <v>1663</v>
      </c>
      <c r="C891">
        <v>8</v>
      </c>
      <c r="D891" s="7" t="s">
        <v>2347</v>
      </c>
      <c r="E891">
        <v>1</v>
      </c>
      <c r="F891" s="9">
        <v>12</v>
      </c>
      <c r="G891" s="7" t="s">
        <v>2348</v>
      </c>
      <c r="H891" s="7" t="s">
        <v>2353</v>
      </c>
      <c r="I891">
        <v>0</v>
      </c>
      <c r="J891">
        <v>0</v>
      </c>
    </row>
    <row r="892" spans="1:10" x14ac:dyDescent="0.25">
      <c r="A892" s="7" t="s">
        <v>527</v>
      </c>
      <c r="B892" s="7" t="s">
        <v>1663</v>
      </c>
      <c r="C892">
        <v>8</v>
      </c>
      <c r="D892" s="7" t="s">
        <v>2347</v>
      </c>
      <c r="E892">
        <v>1</v>
      </c>
      <c r="F892" s="9">
        <v>12</v>
      </c>
      <c r="G892" s="7" t="s">
        <v>2348</v>
      </c>
      <c r="H892" s="7" t="s">
        <v>2353</v>
      </c>
      <c r="I892">
        <v>0</v>
      </c>
      <c r="J892">
        <v>0</v>
      </c>
    </row>
    <row r="893" spans="1:10" x14ac:dyDescent="0.25">
      <c r="A893" s="7" t="s">
        <v>528</v>
      </c>
      <c r="B893" s="7" t="s">
        <v>1664</v>
      </c>
      <c r="C893">
        <v>8</v>
      </c>
      <c r="D893" s="7" t="s">
        <v>2347</v>
      </c>
      <c r="E893">
        <v>1</v>
      </c>
      <c r="F893" s="9">
        <v>12</v>
      </c>
      <c r="G893" s="7" t="s">
        <v>2348</v>
      </c>
      <c r="H893" s="7" t="s">
        <v>2353</v>
      </c>
      <c r="I893">
        <v>0</v>
      </c>
      <c r="J893">
        <v>0</v>
      </c>
    </row>
    <row r="894" spans="1:10" x14ac:dyDescent="0.25">
      <c r="A894" s="7" t="s">
        <v>529</v>
      </c>
      <c r="B894" s="7" t="s">
        <v>1665</v>
      </c>
      <c r="C894">
        <v>8</v>
      </c>
      <c r="D894" s="7" t="s">
        <v>2347</v>
      </c>
      <c r="E894">
        <v>1</v>
      </c>
      <c r="F894" s="9">
        <v>12</v>
      </c>
      <c r="G894" s="7" t="s">
        <v>2348</v>
      </c>
      <c r="H894" s="7" t="s">
        <v>2353</v>
      </c>
      <c r="I894">
        <v>0</v>
      </c>
      <c r="J894">
        <v>0</v>
      </c>
    </row>
    <row r="895" spans="1:10" x14ac:dyDescent="0.25">
      <c r="A895" s="7" t="s">
        <v>530</v>
      </c>
      <c r="B895" s="7" t="s">
        <v>1666</v>
      </c>
      <c r="C895">
        <v>8</v>
      </c>
      <c r="D895" s="7" t="s">
        <v>2347</v>
      </c>
      <c r="E895">
        <v>1</v>
      </c>
      <c r="F895" s="9">
        <v>6</v>
      </c>
      <c r="G895" s="7" t="s">
        <v>2348</v>
      </c>
      <c r="H895" s="7" t="s">
        <v>2353</v>
      </c>
      <c r="I895">
        <v>0</v>
      </c>
      <c r="J895">
        <v>0</v>
      </c>
    </row>
    <row r="896" spans="1:10" x14ac:dyDescent="0.25">
      <c r="A896" s="7" t="s">
        <v>531</v>
      </c>
      <c r="B896" s="7" t="s">
        <v>1667</v>
      </c>
      <c r="C896">
        <v>8</v>
      </c>
      <c r="D896" s="7" t="s">
        <v>2347</v>
      </c>
      <c r="E896">
        <v>1</v>
      </c>
      <c r="F896" s="9">
        <v>6</v>
      </c>
      <c r="G896" s="7" t="s">
        <v>2348</v>
      </c>
      <c r="H896" s="7" t="s">
        <v>2353</v>
      </c>
      <c r="I896">
        <v>0</v>
      </c>
      <c r="J896">
        <v>0</v>
      </c>
    </row>
    <row r="897" spans="1:10" x14ac:dyDescent="0.25">
      <c r="A897" s="7" t="s">
        <v>532</v>
      </c>
      <c r="B897" s="7" t="s">
        <v>1668</v>
      </c>
      <c r="C897">
        <v>8</v>
      </c>
      <c r="D897" s="7" t="s">
        <v>2347</v>
      </c>
      <c r="E897">
        <v>1</v>
      </c>
      <c r="F897" s="9">
        <v>6</v>
      </c>
      <c r="G897" s="7" t="s">
        <v>2348</v>
      </c>
      <c r="H897" s="7" t="s">
        <v>2353</v>
      </c>
      <c r="I897">
        <v>0</v>
      </c>
      <c r="J897">
        <v>0</v>
      </c>
    </row>
    <row r="898" spans="1:10" x14ac:dyDescent="0.25">
      <c r="A898" s="7" t="s">
        <v>533</v>
      </c>
      <c r="B898" s="7" t="s">
        <v>1669</v>
      </c>
      <c r="C898">
        <v>8</v>
      </c>
      <c r="D898" s="7" t="s">
        <v>2347</v>
      </c>
      <c r="E898">
        <v>1</v>
      </c>
      <c r="F898" s="9">
        <v>6</v>
      </c>
      <c r="G898" s="7" t="s">
        <v>2348</v>
      </c>
      <c r="H898" s="7" t="s">
        <v>2353</v>
      </c>
      <c r="I898">
        <v>0</v>
      </c>
      <c r="J898">
        <v>0</v>
      </c>
    </row>
    <row r="899" spans="1:10" x14ac:dyDescent="0.25">
      <c r="A899" s="7" t="s">
        <v>534</v>
      </c>
      <c r="B899" s="7" t="s">
        <v>1670</v>
      </c>
      <c r="C899">
        <v>8</v>
      </c>
      <c r="D899" s="7" t="s">
        <v>2347</v>
      </c>
      <c r="E899">
        <v>1</v>
      </c>
      <c r="F899" s="9">
        <v>2</v>
      </c>
      <c r="G899" s="7" t="s">
        <v>2348</v>
      </c>
      <c r="H899" s="7" t="s">
        <v>2353</v>
      </c>
      <c r="I899">
        <v>0</v>
      </c>
      <c r="J899">
        <v>0</v>
      </c>
    </row>
    <row r="900" spans="1:10" x14ac:dyDescent="0.25">
      <c r="A900" s="7" t="s">
        <v>535</v>
      </c>
      <c r="B900" s="7" t="s">
        <v>1671</v>
      </c>
      <c r="C900">
        <v>8</v>
      </c>
      <c r="D900" s="7" t="s">
        <v>2347</v>
      </c>
      <c r="E900">
        <v>1</v>
      </c>
      <c r="F900" s="9">
        <v>2</v>
      </c>
      <c r="G900" s="7" t="s">
        <v>2348</v>
      </c>
      <c r="H900" s="7" t="s">
        <v>2353</v>
      </c>
      <c r="I900">
        <v>0</v>
      </c>
      <c r="J900">
        <v>0</v>
      </c>
    </row>
    <row r="901" spans="1:10" x14ac:dyDescent="0.25">
      <c r="A901" s="7" t="s">
        <v>536</v>
      </c>
      <c r="B901" s="7" t="s">
        <v>1672</v>
      </c>
      <c r="C901">
        <v>8</v>
      </c>
      <c r="D901" s="7" t="s">
        <v>2347</v>
      </c>
      <c r="E901">
        <v>1</v>
      </c>
      <c r="F901" s="9">
        <v>4</v>
      </c>
      <c r="G901" s="7" t="s">
        <v>2348</v>
      </c>
      <c r="H901" s="7" t="s">
        <v>2353</v>
      </c>
      <c r="I901">
        <v>0</v>
      </c>
      <c r="J901">
        <v>0</v>
      </c>
    </row>
    <row r="902" spans="1:10" x14ac:dyDescent="0.25">
      <c r="A902" s="7" t="s">
        <v>537</v>
      </c>
      <c r="B902" s="7" t="s">
        <v>1673</v>
      </c>
      <c r="C902">
        <v>8</v>
      </c>
      <c r="D902" s="7" t="s">
        <v>2347</v>
      </c>
      <c r="E902">
        <v>1</v>
      </c>
      <c r="F902" s="9">
        <v>2</v>
      </c>
      <c r="G902" s="7" t="s">
        <v>2348</v>
      </c>
      <c r="H902" s="7" t="s">
        <v>2353</v>
      </c>
      <c r="I902">
        <v>0</v>
      </c>
      <c r="J902">
        <v>0</v>
      </c>
    </row>
    <row r="903" spans="1:10" x14ac:dyDescent="0.25">
      <c r="A903" s="7" t="s">
        <v>538</v>
      </c>
      <c r="B903" s="7" t="s">
        <v>1674</v>
      </c>
      <c r="C903">
        <v>8</v>
      </c>
      <c r="D903" s="7" t="s">
        <v>2347</v>
      </c>
      <c r="E903">
        <v>1</v>
      </c>
      <c r="F903" s="9">
        <v>1</v>
      </c>
      <c r="G903" s="7" t="s">
        <v>2348</v>
      </c>
      <c r="H903" s="7" t="s">
        <v>2353</v>
      </c>
      <c r="I903">
        <v>0</v>
      </c>
      <c r="J903">
        <v>0</v>
      </c>
    </row>
    <row r="904" spans="1:10" x14ac:dyDescent="0.25">
      <c r="A904" s="7" t="s">
        <v>539</v>
      </c>
      <c r="B904" s="7" t="s">
        <v>1675</v>
      </c>
      <c r="C904">
        <v>8</v>
      </c>
      <c r="D904" s="7" t="s">
        <v>2347</v>
      </c>
      <c r="E904">
        <v>1</v>
      </c>
      <c r="F904" s="9">
        <v>1</v>
      </c>
      <c r="G904" s="7" t="s">
        <v>2348</v>
      </c>
      <c r="H904" s="7" t="s">
        <v>2353</v>
      </c>
      <c r="I904">
        <v>0</v>
      </c>
      <c r="J904">
        <v>0</v>
      </c>
    </row>
    <row r="905" spans="1:10" x14ac:dyDescent="0.25">
      <c r="A905" s="7" t="s">
        <v>540</v>
      </c>
      <c r="B905" s="7" t="s">
        <v>1676</v>
      </c>
      <c r="C905">
        <v>8</v>
      </c>
      <c r="D905" s="7" t="s">
        <v>2347</v>
      </c>
      <c r="E905">
        <v>1</v>
      </c>
      <c r="F905" s="9">
        <v>1</v>
      </c>
      <c r="G905" s="7" t="s">
        <v>2348</v>
      </c>
      <c r="H905" s="7" t="s">
        <v>2353</v>
      </c>
      <c r="I905">
        <v>0</v>
      </c>
      <c r="J905">
        <v>0</v>
      </c>
    </row>
    <row r="906" spans="1:10" x14ac:dyDescent="0.25">
      <c r="A906" s="7" t="s">
        <v>541</v>
      </c>
      <c r="B906" s="7" t="s">
        <v>1345</v>
      </c>
      <c r="C906">
        <v>8</v>
      </c>
      <c r="D906" s="7" t="s">
        <v>2347</v>
      </c>
      <c r="E906">
        <v>1</v>
      </c>
      <c r="F906" s="9">
        <v>1</v>
      </c>
      <c r="G906" s="7" t="s">
        <v>2348</v>
      </c>
      <c r="H906" s="7" t="s">
        <v>2353</v>
      </c>
      <c r="I906">
        <v>0</v>
      </c>
      <c r="J906">
        <v>0</v>
      </c>
    </row>
    <row r="907" spans="1:10" x14ac:dyDescent="0.25">
      <c r="A907" s="7" t="s">
        <v>542</v>
      </c>
      <c r="B907" s="7" t="s">
        <v>1677</v>
      </c>
      <c r="C907">
        <v>8</v>
      </c>
      <c r="D907" s="7" t="s">
        <v>2347</v>
      </c>
      <c r="E907">
        <v>1</v>
      </c>
      <c r="F907" s="9">
        <v>1</v>
      </c>
      <c r="G907" s="7" t="s">
        <v>2348</v>
      </c>
      <c r="H907" s="7" t="s">
        <v>2353</v>
      </c>
      <c r="I907">
        <v>0</v>
      </c>
      <c r="J907">
        <v>0</v>
      </c>
    </row>
    <row r="908" spans="1:10" x14ac:dyDescent="0.25">
      <c r="A908" s="7" t="s">
        <v>543</v>
      </c>
      <c r="B908" s="7" t="s">
        <v>1678</v>
      </c>
      <c r="C908">
        <v>8</v>
      </c>
      <c r="D908" s="7" t="s">
        <v>2347</v>
      </c>
      <c r="E908">
        <v>1</v>
      </c>
      <c r="F908" s="9">
        <v>4</v>
      </c>
      <c r="G908" s="7" t="s">
        <v>2348</v>
      </c>
      <c r="H908" s="7" t="s">
        <v>2353</v>
      </c>
      <c r="I908">
        <v>0</v>
      </c>
      <c r="J908">
        <v>0</v>
      </c>
    </row>
    <row r="909" spans="1:10" x14ac:dyDescent="0.25">
      <c r="A909" s="7" t="s">
        <v>544</v>
      </c>
      <c r="B909" s="7" t="s">
        <v>1679</v>
      </c>
      <c r="C909">
        <v>8</v>
      </c>
      <c r="D909" s="7" t="s">
        <v>2347</v>
      </c>
      <c r="E909">
        <v>1</v>
      </c>
      <c r="F909" s="9">
        <v>1</v>
      </c>
      <c r="G909" s="7" t="s">
        <v>2348</v>
      </c>
      <c r="H909" s="7" t="s">
        <v>2353</v>
      </c>
      <c r="I909">
        <v>0</v>
      </c>
      <c r="J909">
        <v>0</v>
      </c>
    </row>
    <row r="910" spans="1:10" x14ac:dyDescent="0.25">
      <c r="A910" s="7" t="s">
        <v>545</v>
      </c>
      <c r="B910" s="7" t="s">
        <v>1680</v>
      </c>
      <c r="C910">
        <v>8</v>
      </c>
      <c r="D910" s="7" t="s">
        <v>2347</v>
      </c>
      <c r="E910">
        <v>1</v>
      </c>
      <c r="F910" s="9">
        <v>2</v>
      </c>
      <c r="G910" s="7" t="s">
        <v>2348</v>
      </c>
      <c r="H910" s="7" t="s">
        <v>2353</v>
      </c>
      <c r="I910">
        <v>0</v>
      </c>
      <c r="J910">
        <v>0</v>
      </c>
    </row>
    <row r="911" spans="1:10" x14ac:dyDescent="0.25">
      <c r="A911" s="7" t="s">
        <v>546</v>
      </c>
      <c r="B911" s="7" t="s">
        <v>1681</v>
      </c>
      <c r="C911">
        <v>8</v>
      </c>
      <c r="D911" s="7" t="s">
        <v>2347</v>
      </c>
      <c r="E911">
        <v>1</v>
      </c>
      <c r="F911" s="9">
        <v>4</v>
      </c>
      <c r="G911" s="7" t="s">
        <v>2348</v>
      </c>
      <c r="H911" s="7" t="s">
        <v>2353</v>
      </c>
      <c r="I911">
        <v>0</v>
      </c>
      <c r="J911">
        <v>0</v>
      </c>
    </row>
    <row r="912" spans="1:10" x14ac:dyDescent="0.25">
      <c r="A912" s="7" t="s">
        <v>547</v>
      </c>
      <c r="B912" s="7" t="s">
        <v>1682</v>
      </c>
      <c r="C912">
        <v>8</v>
      </c>
      <c r="D912" s="7" t="s">
        <v>2347</v>
      </c>
      <c r="E912">
        <v>1</v>
      </c>
      <c r="F912" s="9">
        <v>1</v>
      </c>
      <c r="G912" s="7" t="s">
        <v>2348</v>
      </c>
      <c r="H912" s="7" t="s">
        <v>2353</v>
      </c>
      <c r="I912">
        <v>0</v>
      </c>
      <c r="J912">
        <v>0</v>
      </c>
    </row>
    <row r="913" spans="1:10" x14ac:dyDescent="0.25">
      <c r="A913" s="7" t="s">
        <v>548</v>
      </c>
      <c r="B913" s="7" t="s">
        <v>1683</v>
      </c>
      <c r="C913">
        <v>8</v>
      </c>
      <c r="D913" s="7" t="s">
        <v>2347</v>
      </c>
      <c r="E913">
        <v>1</v>
      </c>
      <c r="F913" s="9">
        <v>4</v>
      </c>
      <c r="G913" s="7" t="s">
        <v>2348</v>
      </c>
      <c r="H913" s="7" t="s">
        <v>2353</v>
      </c>
      <c r="I913">
        <v>0</v>
      </c>
      <c r="J913">
        <v>0</v>
      </c>
    </row>
    <row r="914" spans="1:10" x14ac:dyDescent="0.25">
      <c r="A914" s="7" t="s">
        <v>549</v>
      </c>
      <c r="B914" s="7" t="s">
        <v>1684</v>
      </c>
      <c r="C914">
        <v>8</v>
      </c>
      <c r="D914" s="7" t="s">
        <v>2347</v>
      </c>
      <c r="E914">
        <v>1</v>
      </c>
      <c r="F914" s="9">
        <v>1</v>
      </c>
      <c r="G914" s="7" t="s">
        <v>2348</v>
      </c>
      <c r="H914" s="7" t="s">
        <v>2353</v>
      </c>
      <c r="I914">
        <v>0</v>
      </c>
      <c r="J914">
        <v>0</v>
      </c>
    </row>
    <row r="915" spans="1:10" x14ac:dyDescent="0.25">
      <c r="A915" s="7" t="s">
        <v>550</v>
      </c>
      <c r="B915" s="7" t="s">
        <v>1685</v>
      </c>
      <c r="C915">
        <v>8</v>
      </c>
      <c r="D915" s="7" t="s">
        <v>2347</v>
      </c>
      <c r="E915">
        <v>1</v>
      </c>
      <c r="F915" s="9">
        <v>1</v>
      </c>
      <c r="G915" s="7" t="s">
        <v>2348</v>
      </c>
      <c r="H915" s="7" t="s">
        <v>2353</v>
      </c>
      <c r="I915">
        <v>0</v>
      </c>
      <c r="J915">
        <v>0</v>
      </c>
    </row>
    <row r="916" spans="1:10" x14ac:dyDescent="0.25">
      <c r="A916" s="7" t="s">
        <v>551</v>
      </c>
      <c r="B916" s="7" t="s">
        <v>1686</v>
      </c>
      <c r="C916">
        <v>8</v>
      </c>
      <c r="D916" s="7" t="s">
        <v>2347</v>
      </c>
      <c r="E916">
        <v>1</v>
      </c>
      <c r="F916" s="9">
        <v>1</v>
      </c>
      <c r="G916" s="7" t="s">
        <v>2348</v>
      </c>
      <c r="H916" s="7" t="s">
        <v>2353</v>
      </c>
      <c r="I916">
        <v>0</v>
      </c>
      <c r="J916">
        <v>0</v>
      </c>
    </row>
    <row r="917" spans="1:10" x14ac:dyDescent="0.25">
      <c r="A917" s="7" t="s">
        <v>552</v>
      </c>
      <c r="B917" s="7" t="s">
        <v>1687</v>
      </c>
      <c r="C917">
        <v>8</v>
      </c>
      <c r="D917" s="7" t="s">
        <v>2347</v>
      </c>
      <c r="E917">
        <v>1</v>
      </c>
      <c r="F917" s="9">
        <v>12</v>
      </c>
      <c r="G917" s="7" t="s">
        <v>2348</v>
      </c>
      <c r="H917" s="7" t="s">
        <v>2353</v>
      </c>
      <c r="I917">
        <v>0</v>
      </c>
      <c r="J917">
        <v>0</v>
      </c>
    </row>
    <row r="918" spans="1:10" x14ac:dyDescent="0.25">
      <c r="A918" s="7" t="s">
        <v>553</v>
      </c>
      <c r="B918" s="7" t="s">
        <v>1688</v>
      </c>
      <c r="C918">
        <v>8</v>
      </c>
      <c r="D918" s="7" t="s">
        <v>2347</v>
      </c>
      <c r="E918">
        <v>1</v>
      </c>
      <c r="F918" s="9">
        <v>60</v>
      </c>
      <c r="G918" s="7" t="s">
        <v>2348</v>
      </c>
      <c r="H918" s="7" t="s">
        <v>2353</v>
      </c>
      <c r="I918">
        <v>0</v>
      </c>
      <c r="J918">
        <v>0</v>
      </c>
    </row>
    <row r="919" spans="1:10" x14ac:dyDescent="0.25">
      <c r="A919" s="7" t="s">
        <v>554</v>
      </c>
      <c r="B919" s="7" t="s">
        <v>1689</v>
      </c>
      <c r="C919">
        <v>8</v>
      </c>
      <c r="D919" s="7" t="s">
        <v>2347</v>
      </c>
      <c r="E919">
        <v>1</v>
      </c>
      <c r="F919" s="9">
        <v>36</v>
      </c>
      <c r="G919" s="7" t="s">
        <v>2348</v>
      </c>
      <c r="H919" s="7" t="s">
        <v>2353</v>
      </c>
      <c r="I919">
        <v>0</v>
      </c>
      <c r="J919">
        <v>0</v>
      </c>
    </row>
    <row r="920" spans="1:10" x14ac:dyDescent="0.25">
      <c r="A920" s="7" t="s">
        <v>555</v>
      </c>
      <c r="B920" s="7" t="s">
        <v>1690</v>
      </c>
      <c r="C920">
        <v>8</v>
      </c>
      <c r="D920" s="7" t="s">
        <v>2347</v>
      </c>
      <c r="E920">
        <v>1</v>
      </c>
      <c r="F920" s="9">
        <v>36</v>
      </c>
      <c r="G920" s="7" t="s">
        <v>2348</v>
      </c>
      <c r="H920" s="7" t="s">
        <v>2353</v>
      </c>
      <c r="I920">
        <v>0</v>
      </c>
      <c r="J920">
        <v>0</v>
      </c>
    </row>
    <row r="921" spans="1:10" x14ac:dyDescent="0.25">
      <c r="A921" s="7" t="s">
        <v>556</v>
      </c>
      <c r="B921" s="7" t="s">
        <v>1691</v>
      </c>
      <c r="C921">
        <v>8</v>
      </c>
      <c r="D921" s="7" t="s">
        <v>2347</v>
      </c>
      <c r="E921">
        <v>1</v>
      </c>
      <c r="F921" s="9">
        <v>6</v>
      </c>
      <c r="G921" s="7" t="s">
        <v>2348</v>
      </c>
      <c r="H921" s="7" t="s">
        <v>2353</v>
      </c>
      <c r="I921">
        <v>0</v>
      </c>
      <c r="J921">
        <v>0</v>
      </c>
    </row>
    <row r="922" spans="1:10" x14ac:dyDescent="0.25">
      <c r="A922" s="7" t="s">
        <v>557</v>
      </c>
      <c r="B922" s="7" t="s">
        <v>1691</v>
      </c>
      <c r="C922">
        <v>8</v>
      </c>
      <c r="D922" s="7" t="s">
        <v>2347</v>
      </c>
      <c r="E922">
        <v>1</v>
      </c>
      <c r="F922" s="9">
        <v>10</v>
      </c>
      <c r="G922" s="7" t="s">
        <v>2348</v>
      </c>
      <c r="H922" s="7" t="s">
        <v>2353</v>
      </c>
      <c r="I922">
        <v>0</v>
      </c>
      <c r="J922">
        <v>0</v>
      </c>
    </row>
    <row r="923" spans="1:10" x14ac:dyDescent="0.25">
      <c r="A923" s="7" t="s">
        <v>558</v>
      </c>
      <c r="B923" s="7" t="s">
        <v>1692</v>
      </c>
      <c r="C923">
        <v>8</v>
      </c>
      <c r="D923" s="7" t="s">
        <v>2347</v>
      </c>
      <c r="E923">
        <v>1</v>
      </c>
      <c r="F923" s="9">
        <v>1</v>
      </c>
      <c r="G923" s="7" t="s">
        <v>2348</v>
      </c>
      <c r="H923" s="7" t="s">
        <v>2353</v>
      </c>
      <c r="I923">
        <v>0</v>
      </c>
      <c r="J923">
        <v>0</v>
      </c>
    </row>
    <row r="924" spans="1:10" x14ac:dyDescent="0.25">
      <c r="A924" s="7" t="s">
        <v>559</v>
      </c>
      <c r="B924" s="7" t="s">
        <v>1693</v>
      </c>
      <c r="C924">
        <v>8</v>
      </c>
      <c r="D924" s="7" t="s">
        <v>2347</v>
      </c>
      <c r="E924">
        <v>1</v>
      </c>
      <c r="F924" s="9">
        <v>1</v>
      </c>
      <c r="G924" s="7" t="s">
        <v>2348</v>
      </c>
      <c r="H924" s="7" t="s">
        <v>2353</v>
      </c>
      <c r="I924">
        <v>0</v>
      </c>
      <c r="J924">
        <v>0</v>
      </c>
    </row>
    <row r="925" spans="1:10" x14ac:dyDescent="0.25">
      <c r="A925" s="7" t="s">
        <v>560</v>
      </c>
      <c r="B925" s="7" t="s">
        <v>1694</v>
      </c>
      <c r="C925">
        <v>8</v>
      </c>
      <c r="D925" s="7" t="s">
        <v>2347</v>
      </c>
      <c r="E925">
        <v>1</v>
      </c>
      <c r="F925" s="9">
        <v>2</v>
      </c>
      <c r="G925" s="7" t="s">
        <v>2348</v>
      </c>
      <c r="H925" s="7" t="s">
        <v>2353</v>
      </c>
      <c r="I925">
        <v>0</v>
      </c>
      <c r="J925">
        <v>0</v>
      </c>
    </row>
    <row r="926" spans="1:10" x14ac:dyDescent="0.25">
      <c r="A926" s="7" t="s">
        <v>561</v>
      </c>
      <c r="B926" s="7" t="s">
        <v>1695</v>
      </c>
      <c r="C926">
        <v>8</v>
      </c>
      <c r="D926" s="7" t="s">
        <v>2347</v>
      </c>
      <c r="E926">
        <v>1</v>
      </c>
      <c r="F926" s="9">
        <v>1</v>
      </c>
      <c r="G926" s="7" t="s">
        <v>2348</v>
      </c>
      <c r="H926" s="7" t="s">
        <v>2353</v>
      </c>
      <c r="I926">
        <v>0</v>
      </c>
      <c r="J926">
        <v>0</v>
      </c>
    </row>
    <row r="927" spans="1:10" x14ac:dyDescent="0.25">
      <c r="A927" s="7" t="s">
        <v>562</v>
      </c>
      <c r="B927" s="7" t="s">
        <v>1696</v>
      </c>
      <c r="C927">
        <v>8</v>
      </c>
      <c r="D927" s="7" t="s">
        <v>2347</v>
      </c>
      <c r="E927">
        <v>1</v>
      </c>
      <c r="F927" s="9">
        <v>12</v>
      </c>
      <c r="G927" s="7" t="s">
        <v>2348</v>
      </c>
      <c r="H927" s="7" t="s">
        <v>2353</v>
      </c>
      <c r="I927">
        <v>0</v>
      </c>
      <c r="J927">
        <v>0</v>
      </c>
    </row>
    <row r="928" spans="1:10" x14ac:dyDescent="0.25">
      <c r="A928" s="7" t="s">
        <v>563</v>
      </c>
      <c r="B928" s="7" t="s">
        <v>1697</v>
      </c>
      <c r="C928">
        <v>8</v>
      </c>
      <c r="D928" s="7" t="s">
        <v>2347</v>
      </c>
      <c r="E928">
        <v>1</v>
      </c>
      <c r="F928" s="9">
        <v>12</v>
      </c>
      <c r="G928" s="7" t="s">
        <v>2348</v>
      </c>
      <c r="H928" s="7" t="s">
        <v>2353</v>
      </c>
      <c r="I928">
        <v>0</v>
      </c>
      <c r="J928">
        <v>0</v>
      </c>
    </row>
    <row r="929" spans="1:10" x14ac:dyDescent="0.25">
      <c r="A929" s="7" t="s">
        <v>564</v>
      </c>
      <c r="B929" s="7" t="s">
        <v>1698</v>
      </c>
      <c r="C929">
        <v>8</v>
      </c>
      <c r="D929" s="7" t="s">
        <v>2347</v>
      </c>
      <c r="E929">
        <v>1</v>
      </c>
      <c r="F929" s="9">
        <v>24</v>
      </c>
      <c r="G929" s="7" t="s">
        <v>2348</v>
      </c>
      <c r="H929" s="7" t="s">
        <v>2353</v>
      </c>
      <c r="I929">
        <v>0</v>
      </c>
      <c r="J929">
        <v>0</v>
      </c>
    </row>
    <row r="930" spans="1:10" x14ac:dyDescent="0.25">
      <c r="A930" s="7" t="s">
        <v>565</v>
      </c>
      <c r="B930" s="7" t="s">
        <v>1699</v>
      </c>
      <c r="C930">
        <v>8</v>
      </c>
      <c r="D930" s="7" t="s">
        <v>2347</v>
      </c>
      <c r="E930">
        <v>1</v>
      </c>
      <c r="F930" s="9">
        <v>6</v>
      </c>
      <c r="G930" s="7" t="s">
        <v>2348</v>
      </c>
      <c r="H930" s="7" t="s">
        <v>2353</v>
      </c>
      <c r="I930">
        <v>0</v>
      </c>
      <c r="J930">
        <v>0</v>
      </c>
    </row>
    <row r="931" spans="1:10" x14ac:dyDescent="0.25">
      <c r="A931" s="7" t="s">
        <v>566</v>
      </c>
      <c r="B931" s="7" t="s">
        <v>1700</v>
      </c>
      <c r="C931">
        <v>8</v>
      </c>
      <c r="D931" s="7" t="s">
        <v>2347</v>
      </c>
      <c r="E931">
        <v>1</v>
      </c>
      <c r="F931" s="9">
        <v>6</v>
      </c>
      <c r="G931" s="7" t="s">
        <v>2348</v>
      </c>
      <c r="H931" s="7" t="s">
        <v>2353</v>
      </c>
      <c r="I931">
        <v>0</v>
      </c>
      <c r="J931">
        <v>0</v>
      </c>
    </row>
    <row r="932" spans="1:10" x14ac:dyDescent="0.25">
      <c r="A932" s="7" t="s">
        <v>567</v>
      </c>
      <c r="B932" s="7" t="s">
        <v>1701</v>
      </c>
      <c r="C932">
        <v>8</v>
      </c>
      <c r="D932" s="7" t="s">
        <v>2347</v>
      </c>
      <c r="E932">
        <v>1</v>
      </c>
      <c r="F932" s="9">
        <v>2</v>
      </c>
      <c r="G932" s="7" t="s">
        <v>2348</v>
      </c>
      <c r="H932" s="7" t="s">
        <v>2353</v>
      </c>
      <c r="I932">
        <v>0</v>
      </c>
      <c r="J932">
        <v>0</v>
      </c>
    </row>
    <row r="933" spans="1:10" x14ac:dyDescent="0.25">
      <c r="A933" s="7" t="s">
        <v>568</v>
      </c>
      <c r="B933" s="7" t="s">
        <v>1702</v>
      </c>
      <c r="C933">
        <v>8</v>
      </c>
      <c r="D933" s="7" t="s">
        <v>2347</v>
      </c>
      <c r="E933">
        <v>1</v>
      </c>
      <c r="F933" s="9">
        <v>3</v>
      </c>
      <c r="G933" s="7" t="s">
        <v>2348</v>
      </c>
      <c r="H933" s="7" t="s">
        <v>2353</v>
      </c>
      <c r="I933">
        <v>0</v>
      </c>
      <c r="J933">
        <v>0</v>
      </c>
    </row>
    <row r="934" spans="1:10" x14ac:dyDescent="0.25">
      <c r="A934" s="7" t="s">
        <v>569</v>
      </c>
      <c r="B934" s="7" t="s">
        <v>1703</v>
      </c>
      <c r="C934">
        <v>8</v>
      </c>
      <c r="D934" s="7" t="s">
        <v>2347</v>
      </c>
      <c r="E934">
        <v>1</v>
      </c>
      <c r="F934" s="9">
        <v>2</v>
      </c>
      <c r="G934" s="7" t="s">
        <v>2348</v>
      </c>
      <c r="H934" s="7" t="s">
        <v>2353</v>
      </c>
      <c r="I934">
        <v>0</v>
      </c>
      <c r="J934">
        <v>0</v>
      </c>
    </row>
    <row r="935" spans="1:10" x14ac:dyDescent="0.25">
      <c r="A935" s="7" t="s">
        <v>570</v>
      </c>
      <c r="B935" s="7" t="s">
        <v>1703</v>
      </c>
      <c r="C935">
        <v>8</v>
      </c>
      <c r="D935" s="7" t="s">
        <v>2347</v>
      </c>
      <c r="E935">
        <v>1</v>
      </c>
      <c r="F935" s="9">
        <v>4</v>
      </c>
      <c r="G935" s="7" t="s">
        <v>2348</v>
      </c>
      <c r="H935" s="7" t="s">
        <v>2353</v>
      </c>
      <c r="I935">
        <v>0</v>
      </c>
      <c r="J935">
        <v>0</v>
      </c>
    </row>
    <row r="936" spans="1:10" x14ac:dyDescent="0.25">
      <c r="A936" s="7" t="s">
        <v>571</v>
      </c>
      <c r="B936" s="7" t="s">
        <v>1703</v>
      </c>
      <c r="C936">
        <v>8</v>
      </c>
      <c r="D936" s="7" t="s">
        <v>2347</v>
      </c>
      <c r="E936">
        <v>1</v>
      </c>
      <c r="F936" s="9">
        <v>4</v>
      </c>
      <c r="G936" s="7" t="s">
        <v>2348</v>
      </c>
      <c r="H936" s="7" t="s">
        <v>2353</v>
      </c>
      <c r="I936">
        <v>0</v>
      </c>
      <c r="J936">
        <v>0</v>
      </c>
    </row>
    <row r="937" spans="1:10" x14ac:dyDescent="0.25">
      <c r="A937" s="7" t="s">
        <v>572</v>
      </c>
      <c r="B937" s="7" t="s">
        <v>1703</v>
      </c>
      <c r="C937">
        <v>8</v>
      </c>
      <c r="D937" s="7" t="s">
        <v>2347</v>
      </c>
      <c r="E937">
        <v>1</v>
      </c>
      <c r="F937" s="9">
        <v>1</v>
      </c>
      <c r="G937" s="7" t="s">
        <v>2348</v>
      </c>
      <c r="H937" s="7" t="s">
        <v>2353</v>
      </c>
      <c r="I937">
        <v>0</v>
      </c>
      <c r="J937">
        <v>0</v>
      </c>
    </row>
    <row r="938" spans="1:10" x14ac:dyDescent="0.25">
      <c r="A938" s="7" t="s">
        <v>573</v>
      </c>
      <c r="B938" s="7" t="s">
        <v>1704</v>
      </c>
      <c r="C938">
        <v>8</v>
      </c>
      <c r="D938" s="7" t="s">
        <v>2347</v>
      </c>
      <c r="E938">
        <v>1</v>
      </c>
      <c r="F938" s="9">
        <v>2</v>
      </c>
      <c r="G938" s="7" t="s">
        <v>2348</v>
      </c>
      <c r="H938" s="7" t="s">
        <v>2353</v>
      </c>
      <c r="I938">
        <v>0</v>
      </c>
      <c r="J938">
        <v>0</v>
      </c>
    </row>
    <row r="939" spans="1:10" x14ac:dyDescent="0.25">
      <c r="A939" s="7" t="s">
        <v>574</v>
      </c>
      <c r="B939" s="7" t="s">
        <v>1705</v>
      </c>
      <c r="C939">
        <v>8</v>
      </c>
      <c r="D939" s="7" t="s">
        <v>2347</v>
      </c>
      <c r="E939">
        <v>1</v>
      </c>
      <c r="F939" s="9">
        <v>1</v>
      </c>
      <c r="G939" s="7" t="s">
        <v>2348</v>
      </c>
      <c r="H939" s="7" t="s">
        <v>2353</v>
      </c>
      <c r="I939">
        <v>0</v>
      </c>
      <c r="J939">
        <v>0</v>
      </c>
    </row>
    <row r="940" spans="1:10" x14ac:dyDescent="0.25">
      <c r="A940" s="7" t="s">
        <v>575</v>
      </c>
      <c r="B940" s="7" t="s">
        <v>1706</v>
      </c>
      <c r="C940">
        <v>8</v>
      </c>
      <c r="D940" s="7" t="s">
        <v>2347</v>
      </c>
      <c r="E940">
        <v>1</v>
      </c>
      <c r="F940" s="9">
        <v>1</v>
      </c>
      <c r="G940" s="7" t="s">
        <v>2348</v>
      </c>
      <c r="H940" s="7" t="s">
        <v>2353</v>
      </c>
      <c r="I940">
        <v>0</v>
      </c>
      <c r="J940">
        <v>0</v>
      </c>
    </row>
    <row r="941" spans="1:10" x14ac:dyDescent="0.25">
      <c r="A941" s="7" t="s">
        <v>576</v>
      </c>
      <c r="B941" s="7" t="s">
        <v>1707</v>
      </c>
      <c r="C941">
        <v>8</v>
      </c>
      <c r="D941" s="7" t="s">
        <v>2347</v>
      </c>
      <c r="E941">
        <v>1</v>
      </c>
      <c r="F941" s="9">
        <v>2</v>
      </c>
      <c r="G941" s="7" t="s">
        <v>2348</v>
      </c>
      <c r="H941" s="7" t="s">
        <v>2353</v>
      </c>
      <c r="I941">
        <v>0</v>
      </c>
      <c r="J941">
        <v>0</v>
      </c>
    </row>
    <row r="942" spans="1:10" x14ac:dyDescent="0.25">
      <c r="A942" s="7" t="s">
        <v>577</v>
      </c>
      <c r="B942" s="7" t="s">
        <v>1708</v>
      </c>
      <c r="C942">
        <v>8</v>
      </c>
      <c r="D942" s="7" t="s">
        <v>2347</v>
      </c>
      <c r="E942">
        <v>1</v>
      </c>
      <c r="F942" s="9">
        <v>2</v>
      </c>
      <c r="G942" s="7" t="s">
        <v>2348</v>
      </c>
      <c r="H942" s="7" t="s">
        <v>2353</v>
      </c>
      <c r="I942">
        <v>0</v>
      </c>
      <c r="J942">
        <v>0</v>
      </c>
    </row>
    <row r="943" spans="1:10" x14ac:dyDescent="0.25">
      <c r="A943" s="7" t="s">
        <v>578</v>
      </c>
      <c r="B943" s="7" t="s">
        <v>1709</v>
      </c>
      <c r="C943">
        <v>8</v>
      </c>
      <c r="D943" s="7" t="s">
        <v>2347</v>
      </c>
      <c r="E943">
        <v>1</v>
      </c>
      <c r="F943" s="9">
        <v>4</v>
      </c>
      <c r="G943" s="7" t="s">
        <v>2348</v>
      </c>
      <c r="H943" s="7" t="s">
        <v>2353</v>
      </c>
      <c r="I943">
        <v>0</v>
      </c>
      <c r="J943">
        <v>0</v>
      </c>
    </row>
    <row r="944" spans="1:10" x14ac:dyDescent="0.25">
      <c r="A944" s="7" t="s">
        <v>579</v>
      </c>
      <c r="B944" s="7" t="s">
        <v>1710</v>
      </c>
      <c r="C944">
        <v>8</v>
      </c>
      <c r="D944" s="7" t="s">
        <v>2347</v>
      </c>
      <c r="E944">
        <v>1</v>
      </c>
      <c r="F944" s="9">
        <v>3</v>
      </c>
      <c r="G944" s="7" t="s">
        <v>2348</v>
      </c>
      <c r="H944" s="7" t="s">
        <v>2353</v>
      </c>
      <c r="I944">
        <v>0</v>
      </c>
      <c r="J944">
        <v>0</v>
      </c>
    </row>
    <row r="945" spans="1:10" x14ac:dyDescent="0.25">
      <c r="A945" s="7" t="s">
        <v>580</v>
      </c>
      <c r="B945" s="7" t="s">
        <v>1711</v>
      </c>
      <c r="C945">
        <v>8</v>
      </c>
      <c r="D945" s="7" t="s">
        <v>2347</v>
      </c>
      <c r="E945">
        <v>1</v>
      </c>
      <c r="F945" s="9">
        <v>2</v>
      </c>
      <c r="G945" s="7" t="s">
        <v>2348</v>
      </c>
      <c r="H945" s="7" t="s">
        <v>2353</v>
      </c>
      <c r="I945">
        <v>0</v>
      </c>
      <c r="J945">
        <v>0</v>
      </c>
    </row>
    <row r="946" spans="1:10" x14ac:dyDescent="0.25">
      <c r="A946" s="7" t="s">
        <v>581</v>
      </c>
      <c r="B946" s="7" t="s">
        <v>1712</v>
      </c>
      <c r="C946">
        <v>8</v>
      </c>
      <c r="D946" s="7" t="s">
        <v>2347</v>
      </c>
      <c r="E946">
        <v>1</v>
      </c>
      <c r="F946" s="9">
        <v>4</v>
      </c>
      <c r="G946" s="7" t="s">
        <v>2348</v>
      </c>
      <c r="H946" s="7" t="s">
        <v>2353</v>
      </c>
      <c r="I946">
        <v>0</v>
      </c>
      <c r="J946">
        <v>0</v>
      </c>
    </row>
    <row r="947" spans="1:10" x14ac:dyDescent="0.25">
      <c r="A947" s="7" t="s">
        <v>582</v>
      </c>
      <c r="B947" s="7" t="s">
        <v>1713</v>
      </c>
      <c r="C947">
        <v>8</v>
      </c>
      <c r="D947" s="7" t="s">
        <v>2347</v>
      </c>
      <c r="E947">
        <v>1</v>
      </c>
      <c r="F947" s="9">
        <v>4</v>
      </c>
      <c r="G947" s="7" t="s">
        <v>2348</v>
      </c>
      <c r="H947" s="7" t="s">
        <v>2353</v>
      </c>
      <c r="I947">
        <v>0</v>
      </c>
      <c r="J947">
        <v>0</v>
      </c>
    </row>
    <row r="948" spans="1:10" x14ac:dyDescent="0.25">
      <c r="A948" s="7" t="s">
        <v>583</v>
      </c>
      <c r="B948" s="7" t="s">
        <v>1714</v>
      </c>
      <c r="C948">
        <v>8</v>
      </c>
      <c r="D948" s="7" t="s">
        <v>2347</v>
      </c>
      <c r="E948">
        <v>1</v>
      </c>
      <c r="F948" s="9">
        <v>4</v>
      </c>
      <c r="G948" s="7" t="s">
        <v>2348</v>
      </c>
      <c r="H948" s="7" t="s">
        <v>2353</v>
      </c>
      <c r="I948">
        <v>0</v>
      </c>
      <c r="J948">
        <v>0</v>
      </c>
    </row>
    <row r="949" spans="1:10" x14ac:dyDescent="0.25">
      <c r="A949" s="7" t="s">
        <v>584</v>
      </c>
      <c r="B949" s="7" t="s">
        <v>1715</v>
      </c>
      <c r="C949">
        <v>8</v>
      </c>
      <c r="D949" s="7" t="s">
        <v>2347</v>
      </c>
      <c r="E949">
        <v>1</v>
      </c>
      <c r="F949" s="9">
        <v>4</v>
      </c>
      <c r="G949" s="7" t="s">
        <v>2348</v>
      </c>
      <c r="H949" s="7" t="s">
        <v>2353</v>
      </c>
      <c r="I949">
        <v>0</v>
      </c>
      <c r="J949">
        <v>0</v>
      </c>
    </row>
    <row r="950" spans="1:10" x14ac:dyDescent="0.25">
      <c r="A950" s="7" t="s">
        <v>585</v>
      </c>
      <c r="B950" s="7" t="s">
        <v>1716</v>
      </c>
      <c r="C950">
        <v>8</v>
      </c>
      <c r="D950" s="7" t="s">
        <v>2347</v>
      </c>
      <c r="E950">
        <v>1</v>
      </c>
      <c r="F950" s="9">
        <v>2</v>
      </c>
      <c r="G950" s="7" t="s">
        <v>2348</v>
      </c>
      <c r="H950" s="7" t="s">
        <v>2353</v>
      </c>
      <c r="I950">
        <v>0</v>
      </c>
      <c r="J950">
        <v>0</v>
      </c>
    </row>
    <row r="951" spans="1:10" x14ac:dyDescent="0.25">
      <c r="A951" s="7" t="s">
        <v>586</v>
      </c>
      <c r="B951" s="7" t="s">
        <v>1717</v>
      </c>
      <c r="C951">
        <v>8</v>
      </c>
      <c r="D951" s="7" t="s">
        <v>2347</v>
      </c>
      <c r="E951">
        <v>1</v>
      </c>
      <c r="F951" s="9">
        <v>4</v>
      </c>
      <c r="G951" s="7" t="s">
        <v>2348</v>
      </c>
      <c r="H951" s="7" t="s">
        <v>2353</v>
      </c>
      <c r="I951">
        <v>0</v>
      </c>
      <c r="J951">
        <v>0</v>
      </c>
    </row>
    <row r="952" spans="1:10" x14ac:dyDescent="0.25">
      <c r="A952" s="7" t="s">
        <v>587</v>
      </c>
      <c r="B952" s="7" t="s">
        <v>1718</v>
      </c>
      <c r="C952">
        <v>8</v>
      </c>
      <c r="D952" s="7" t="s">
        <v>2347</v>
      </c>
      <c r="E952">
        <v>1</v>
      </c>
      <c r="F952" s="9">
        <v>2</v>
      </c>
      <c r="G952" s="7" t="s">
        <v>2348</v>
      </c>
      <c r="H952" s="7" t="s">
        <v>2353</v>
      </c>
      <c r="I952">
        <v>0</v>
      </c>
      <c r="J952">
        <v>0</v>
      </c>
    </row>
    <row r="953" spans="1:10" x14ac:dyDescent="0.25">
      <c r="A953" s="7" t="s">
        <v>588</v>
      </c>
      <c r="B953" s="7" t="s">
        <v>1719</v>
      </c>
      <c r="C953">
        <v>8</v>
      </c>
      <c r="D953" s="7" t="s">
        <v>2347</v>
      </c>
      <c r="E953">
        <v>1</v>
      </c>
      <c r="F953" s="9">
        <v>2</v>
      </c>
      <c r="G953" s="7" t="s">
        <v>2348</v>
      </c>
      <c r="H953" s="7" t="s">
        <v>2353</v>
      </c>
      <c r="I953">
        <v>0</v>
      </c>
      <c r="J953">
        <v>0</v>
      </c>
    </row>
    <row r="954" spans="1:10" x14ac:dyDescent="0.25">
      <c r="A954" s="7" t="s">
        <v>589</v>
      </c>
      <c r="B954" s="7" t="s">
        <v>1720</v>
      </c>
      <c r="C954">
        <v>8</v>
      </c>
      <c r="D954" s="7" t="s">
        <v>2347</v>
      </c>
      <c r="E954">
        <v>1</v>
      </c>
      <c r="F954" s="9">
        <v>2</v>
      </c>
      <c r="G954" s="7" t="s">
        <v>2348</v>
      </c>
      <c r="H954" s="7" t="s">
        <v>2353</v>
      </c>
      <c r="I954">
        <v>0</v>
      </c>
      <c r="J954">
        <v>0</v>
      </c>
    </row>
    <row r="955" spans="1:10" x14ac:dyDescent="0.25">
      <c r="A955" s="7" t="s">
        <v>590</v>
      </c>
      <c r="B955" s="7" t="s">
        <v>1721</v>
      </c>
      <c r="C955">
        <v>8</v>
      </c>
      <c r="D955" s="7" t="s">
        <v>2347</v>
      </c>
      <c r="E955">
        <v>1</v>
      </c>
      <c r="F955" s="9">
        <v>2</v>
      </c>
      <c r="G955" s="7" t="s">
        <v>2348</v>
      </c>
      <c r="H955" s="7" t="s">
        <v>2353</v>
      </c>
      <c r="I955">
        <v>0</v>
      </c>
      <c r="J955">
        <v>0</v>
      </c>
    </row>
    <row r="956" spans="1:10" x14ac:dyDescent="0.25">
      <c r="A956" s="7" t="s">
        <v>591</v>
      </c>
      <c r="B956" s="7" t="s">
        <v>1722</v>
      </c>
      <c r="C956">
        <v>8</v>
      </c>
      <c r="D956" s="7" t="s">
        <v>2347</v>
      </c>
      <c r="E956">
        <v>1</v>
      </c>
      <c r="F956" s="9">
        <v>2</v>
      </c>
      <c r="G956" s="7" t="s">
        <v>2348</v>
      </c>
      <c r="H956" s="7" t="s">
        <v>2353</v>
      </c>
      <c r="I956">
        <v>0</v>
      </c>
      <c r="J956">
        <v>0</v>
      </c>
    </row>
    <row r="957" spans="1:10" x14ac:dyDescent="0.25">
      <c r="A957" s="7" t="s">
        <v>592</v>
      </c>
      <c r="B957" s="7" t="s">
        <v>1723</v>
      </c>
      <c r="C957">
        <v>8</v>
      </c>
      <c r="D957" s="7" t="s">
        <v>2347</v>
      </c>
      <c r="E957">
        <v>1</v>
      </c>
      <c r="F957" s="9">
        <v>1</v>
      </c>
      <c r="G957" s="7" t="s">
        <v>2348</v>
      </c>
      <c r="H957" s="7" t="s">
        <v>2353</v>
      </c>
      <c r="I957">
        <v>0</v>
      </c>
      <c r="J957">
        <v>0</v>
      </c>
    </row>
    <row r="958" spans="1:10" x14ac:dyDescent="0.25">
      <c r="A958" s="7" t="s">
        <v>593</v>
      </c>
      <c r="B958" s="7" t="s">
        <v>1724</v>
      </c>
      <c r="C958">
        <v>8</v>
      </c>
      <c r="D958" s="7" t="s">
        <v>2347</v>
      </c>
      <c r="E958">
        <v>1</v>
      </c>
      <c r="F958" s="9">
        <v>4</v>
      </c>
      <c r="G958" s="7" t="s">
        <v>2348</v>
      </c>
      <c r="H958" s="7" t="s">
        <v>2353</v>
      </c>
      <c r="I958">
        <v>0</v>
      </c>
      <c r="J958">
        <v>0</v>
      </c>
    </row>
    <row r="959" spans="1:10" x14ac:dyDescent="0.25">
      <c r="A959" s="7" t="s">
        <v>594</v>
      </c>
      <c r="B959" s="7" t="s">
        <v>1725</v>
      </c>
      <c r="C959">
        <v>8</v>
      </c>
      <c r="D959" s="7" t="s">
        <v>2347</v>
      </c>
      <c r="E959">
        <v>1</v>
      </c>
      <c r="F959" s="9">
        <v>2</v>
      </c>
      <c r="G959" s="7" t="s">
        <v>2348</v>
      </c>
      <c r="H959" s="7" t="s">
        <v>2353</v>
      </c>
      <c r="I959">
        <v>0</v>
      </c>
      <c r="J959">
        <v>0</v>
      </c>
    </row>
    <row r="960" spans="1:10" x14ac:dyDescent="0.25">
      <c r="A960" s="7" t="s">
        <v>595</v>
      </c>
      <c r="B960" s="7" t="s">
        <v>1726</v>
      </c>
      <c r="C960">
        <v>8</v>
      </c>
      <c r="D960" s="7" t="s">
        <v>2347</v>
      </c>
      <c r="E960">
        <v>1</v>
      </c>
      <c r="F960" s="9">
        <v>2</v>
      </c>
      <c r="G960" s="7" t="s">
        <v>2348</v>
      </c>
      <c r="H960" s="7" t="s">
        <v>2353</v>
      </c>
      <c r="I960">
        <v>0</v>
      </c>
      <c r="J960">
        <v>0</v>
      </c>
    </row>
    <row r="961" spans="1:10" x14ac:dyDescent="0.25">
      <c r="A961" s="7" t="s">
        <v>596</v>
      </c>
      <c r="B961" s="7" t="s">
        <v>1727</v>
      </c>
      <c r="C961">
        <v>8</v>
      </c>
      <c r="D961" s="7" t="s">
        <v>2347</v>
      </c>
      <c r="E961">
        <v>1</v>
      </c>
      <c r="F961" s="9">
        <v>2</v>
      </c>
      <c r="G961" s="7" t="s">
        <v>2348</v>
      </c>
      <c r="H961" s="7" t="s">
        <v>2353</v>
      </c>
      <c r="I961">
        <v>0</v>
      </c>
      <c r="J961">
        <v>0</v>
      </c>
    </row>
    <row r="962" spans="1:10" x14ac:dyDescent="0.25">
      <c r="A962" s="7" t="s">
        <v>597</v>
      </c>
      <c r="B962" s="7" t="s">
        <v>1728</v>
      </c>
      <c r="C962">
        <v>8</v>
      </c>
      <c r="D962" s="7" t="s">
        <v>2347</v>
      </c>
      <c r="E962">
        <v>1</v>
      </c>
      <c r="F962" s="9">
        <v>4</v>
      </c>
      <c r="G962" s="7" t="s">
        <v>2348</v>
      </c>
      <c r="H962" s="7" t="s">
        <v>2353</v>
      </c>
      <c r="I962">
        <v>0</v>
      </c>
      <c r="J962">
        <v>0</v>
      </c>
    </row>
    <row r="963" spans="1:10" x14ac:dyDescent="0.25">
      <c r="A963" s="7" t="s">
        <v>598</v>
      </c>
      <c r="B963" s="7" t="s">
        <v>1729</v>
      </c>
      <c r="C963">
        <v>8</v>
      </c>
      <c r="D963" s="7" t="s">
        <v>2347</v>
      </c>
      <c r="E963">
        <v>1</v>
      </c>
      <c r="F963" s="9">
        <v>4</v>
      </c>
      <c r="G963" s="7" t="s">
        <v>2348</v>
      </c>
      <c r="H963" s="7" t="s">
        <v>2353</v>
      </c>
      <c r="I963">
        <v>0</v>
      </c>
      <c r="J963">
        <v>0</v>
      </c>
    </row>
    <row r="964" spans="1:10" x14ac:dyDescent="0.25">
      <c r="A964" s="7" t="s">
        <v>599</v>
      </c>
      <c r="B964" s="7" t="s">
        <v>1730</v>
      </c>
      <c r="C964">
        <v>8</v>
      </c>
      <c r="D964" s="7" t="s">
        <v>2347</v>
      </c>
      <c r="E964">
        <v>1</v>
      </c>
      <c r="F964" s="9">
        <v>20</v>
      </c>
      <c r="G964" s="7" t="s">
        <v>2348</v>
      </c>
      <c r="H964" s="7" t="s">
        <v>2353</v>
      </c>
      <c r="I964">
        <v>0</v>
      </c>
      <c r="J964">
        <v>0</v>
      </c>
    </row>
    <row r="965" spans="1:10" x14ac:dyDescent="0.25">
      <c r="A965" s="7" t="s">
        <v>600</v>
      </c>
      <c r="B965" s="7" t="s">
        <v>1731</v>
      </c>
      <c r="C965">
        <v>8</v>
      </c>
      <c r="D965" s="7" t="s">
        <v>2347</v>
      </c>
      <c r="E965">
        <v>1</v>
      </c>
      <c r="F965" s="9">
        <v>4</v>
      </c>
      <c r="G965" s="7" t="s">
        <v>2348</v>
      </c>
      <c r="H965" s="7" t="s">
        <v>2353</v>
      </c>
      <c r="I965">
        <v>0</v>
      </c>
      <c r="J965">
        <v>0</v>
      </c>
    </row>
    <row r="966" spans="1:10" x14ac:dyDescent="0.25">
      <c r="A966" s="7" t="s">
        <v>601</v>
      </c>
      <c r="B966" s="7" t="s">
        <v>1732</v>
      </c>
      <c r="C966">
        <v>8</v>
      </c>
      <c r="D966" s="7" t="s">
        <v>2347</v>
      </c>
      <c r="E966">
        <v>1</v>
      </c>
      <c r="F966" s="9">
        <v>5</v>
      </c>
      <c r="G966" s="7" t="s">
        <v>2348</v>
      </c>
      <c r="H966" s="7" t="s">
        <v>2353</v>
      </c>
      <c r="I966">
        <v>0</v>
      </c>
      <c r="J966">
        <v>0</v>
      </c>
    </row>
    <row r="967" spans="1:10" x14ac:dyDescent="0.25">
      <c r="A967" s="7" t="s">
        <v>602</v>
      </c>
      <c r="B967" s="7" t="s">
        <v>1733</v>
      </c>
      <c r="C967">
        <v>8</v>
      </c>
      <c r="D967" s="7" t="s">
        <v>2347</v>
      </c>
      <c r="E967">
        <v>1</v>
      </c>
      <c r="F967" s="9">
        <v>30</v>
      </c>
      <c r="G967" s="7" t="s">
        <v>2348</v>
      </c>
      <c r="H967" s="7" t="s">
        <v>2353</v>
      </c>
      <c r="I967">
        <v>0</v>
      </c>
      <c r="J967">
        <v>0</v>
      </c>
    </row>
    <row r="968" spans="1:10" x14ac:dyDescent="0.25">
      <c r="A968" s="7" t="s">
        <v>603</v>
      </c>
      <c r="B968" s="7" t="s">
        <v>1734</v>
      </c>
      <c r="C968">
        <v>8</v>
      </c>
      <c r="D968" s="7" t="s">
        <v>2347</v>
      </c>
      <c r="E968">
        <v>1</v>
      </c>
      <c r="F968" s="9">
        <v>200</v>
      </c>
      <c r="G968" s="7" t="s">
        <v>2348</v>
      </c>
      <c r="H968" s="7" t="s">
        <v>2353</v>
      </c>
      <c r="I968">
        <v>0</v>
      </c>
      <c r="J968">
        <v>0</v>
      </c>
    </row>
    <row r="969" spans="1:10" x14ac:dyDescent="0.25">
      <c r="A969" s="7" t="s">
        <v>604</v>
      </c>
      <c r="B969" s="7" t="s">
        <v>1735</v>
      </c>
      <c r="C969">
        <v>8</v>
      </c>
      <c r="D969" s="7" t="s">
        <v>2347</v>
      </c>
      <c r="E969">
        <v>1</v>
      </c>
      <c r="F969" s="9">
        <v>1</v>
      </c>
      <c r="G969" s="7" t="s">
        <v>2348</v>
      </c>
      <c r="H969" s="7" t="s">
        <v>2353</v>
      </c>
      <c r="I969">
        <v>0</v>
      </c>
      <c r="J969">
        <v>0</v>
      </c>
    </row>
    <row r="970" spans="1:10" x14ac:dyDescent="0.25">
      <c r="A970" s="7" t="s">
        <v>605</v>
      </c>
      <c r="B970" s="7" t="s">
        <v>1736</v>
      </c>
      <c r="C970">
        <v>8</v>
      </c>
      <c r="D970" s="7" t="s">
        <v>2347</v>
      </c>
      <c r="E970">
        <v>1</v>
      </c>
      <c r="F970" s="9">
        <v>2</v>
      </c>
      <c r="G970" s="7" t="s">
        <v>2348</v>
      </c>
      <c r="H970" s="7" t="s">
        <v>2353</v>
      </c>
      <c r="I970">
        <v>0</v>
      </c>
      <c r="J970">
        <v>0</v>
      </c>
    </row>
    <row r="971" spans="1:10" x14ac:dyDescent="0.25">
      <c r="A971" s="7" t="s">
        <v>606</v>
      </c>
      <c r="B971" s="7" t="s">
        <v>1737</v>
      </c>
      <c r="C971">
        <v>8</v>
      </c>
      <c r="D971" s="7" t="s">
        <v>2347</v>
      </c>
      <c r="E971">
        <v>1</v>
      </c>
      <c r="F971" s="9">
        <v>10</v>
      </c>
      <c r="G971" s="7" t="s">
        <v>2348</v>
      </c>
      <c r="H971" s="7" t="s">
        <v>2353</v>
      </c>
      <c r="I971">
        <v>0</v>
      </c>
      <c r="J971">
        <v>0</v>
      </c>
    </row>
    <row r="972" spans="1:10" x14ac:dyDescent="0.25">
      <c r="A972" s="7" t="s">
        <v>607</v>
      </c>
      <c r="B972" s="7" t="s">
        <v>1738</v>
      </c>
      <c r="C972">
        <v>8</v>
      </c>
      <c r="D972" s="7" t="s">
        <v>2347</v>
      </c>
      <c r="E972">
        <v>1</v>
      </c>
      <c r="F972" s="9">
        <v>20</v>
      </c>
      <c r="G972" s="7" t="s">
        <v>2348</v>
      </c>
      <c r="H972" s="7" t="s">
        <v>2353</v>
      </c>
      <c r="I972">
        <v>0</v>
      </c>
      <c r="J972">
        <v>0</v>
      </c>
    </row>
    <row r="973" spans="1:10" x14ac:dyDescent="0.25">
      <c r="A973" s="7" t="s">
        <v>608</v>
      </c>
      <c r="B973" s="7" t="s">
        <v>1739</v>
      </c>
      <c r="C973">
        <v>8</v>
      </c>
      <c r="D973" s="7" t="s">
        <v>2347</v>
      </c>
      <c r="E973">
        <v>1</v>
      </c>
      <c r="F973" s="9">
        <v>20</v>
      </c>
      <c r="G973" s="7" t="s">
        <v>2348</v>
      </c>
      <c r="H973" s="7" t="s">
        <v>2353</v>
      </c>
      <c r="I973">
        <v>0</v>
      </c>
      <c r="J973">
        <v>0</v>
      </c>
    </row>
    <row r="974" spans="1:10" x14ac:dyDescent="0.25">
      <c r="A974" s="7" t="s">
        <v>609</v>
      </c>
      <c r="B974" s="7" t="s">
        <v>1740</v>
      </c>
      <c r="C974">
        <v>8</v>
      </c>
      <c r="D974" s="7" t="s">
        <v>2347</v>
      </c>
      <c r="E974">
        <v>1</v>
      </c>
      <c r="F974" s="9">
        <v>2</v>
      </c>
      <c r="G974" s="7" t="s">
        <v>2348</v>
      </c>
      <c r="H974" s="7" t="s">
        <v>2353</v>
      </c>
      <c r="I974">
        <v>0</v>
      </c>
      <c r="J974">
        <v>0</v>
      </c>
    </row>
    <row r="975" spans="1:10" x14ac:dyDescent="0.25">
      <c r="A975" s="7" t="s">
        <v>610</v>
      </c>
      <c r="B975" s="7" t="s">
        <v>1741</v>
      </c>
      <c r="C975">
        <v>8</v>
      </c>
      <c r="D975" s="7" t="s">
        <v>2347</v>
      </c>
      <c r="E975">
        <v>1</v>
      </c>
      <c r="F975" s="9">
        <v>11</v>
      </c>
      <c r="G975" s="7" t="s">
        <v>2348</v>
      </c>
      <c r="H975" s="7" t="s">
        <v>2353</v>
      </c>
      <c r="I975">
        <v>0</v>
      </c>
      <c r="J975">
        <v>0</v>
      </c>
    </row>
    <row r="976" spans="1:10" x14ac:dyDescent="0.25">
      <c r="A976" s="7" t="s">
        <v>611</v>
      </c>
      <c r="B976" s="7" t="s">
        <v>1742</v>
      </c>
      <c r="C976">
        <v>8</v>
      </c>
      <c r="D976" s="7" t="s">
        <v>2347</v>
      </c>
      <c r="E976">
        <v>1</v>
      </c>
      <c r="F976" s="9">
        <v>10</v>
      </c>
      <c r="G976" s="7" t="s">
        <v>2348</v>
      </c>
      <c r="H976" s="7" t="s">
        <v>2353</v>
      </c>
      <c r="I976">
        <v>0</v>
      </c>
      <c r="J976">
        <v>0</v>
      </c>
    </row>
    <row r="977" spans="1:10" x14ac:dyDescent="0.25">
      <c r="A977" s="7" t="s">
        <v>612</v>
      </c>
      <c r="B977" s="7" t="s">
        <v>1743</v>
      </c>
      <c r="C977">
        <v>8</v>
      </c>
      <c r="D977" s="7" t="s">
        <v>2347</v>
      </c>
      <c r="E977">
        <v>1</v>
      </c>
      <c r="F977" s="9">
        <v>1</v>
      </c>
      <c r="G977" s="7" t="s">
        <v>2348</v>
      </c>
      <c r="H977" s="7" t="s">
        <v>2353</v>
      </c>
      <c r="I977">
        <v>0</v>
      </c>
      <c r="J977">
        <v>0</v>
      </c>
    </row>
    <row r="978" spans="1:10" x14ac:dyDescent="0.25">
      <c r="A978" s="7" t="s">
        <v>613</v>
      </c>
      <c r="B978" s="7" t="s">
        <v>1744</v>
      </c>
      <c r="C978">
        <v>8</v>
      </c>
      <c r="D978" s="7" t="s">
        <v>2347</v>
      </c>
      <c r="E978">
        <v>1</v>
      </c>
      <c r="F978" s="9">
        <v>38</v>
      </c>
      <c r="G978" s="7" t="s">
        <v>2348</v>
      </c>
      <c r="H978" s="7" t="s">
        <v>2353</v>
      </c>
      <c r="I978">
        <v>0</v>
      </c>
      <c r="J978">
        <v>0</v>
      </c>
    </row>
    <row r="979" spans="1:10" x14ac:dyDescent="0.25">
      <c r="A979" s="7" t="s">
        <v>614</v>
      </c>
      <c r="B979" s="7" t="s">
        <v>1744</v>
      </c>
      <c r="C979">
        <v>8</v>
      </c>
      <c r="D979" s="7" t="s">
        <v>2347</v>
      </c>
      <c r="E979">
        <v>1</v>
      </c>
      <c r="F979" s="9">
        <v>28</v>
      </c>
      <c r="G979" s="7" t="s">
        <v>2348</v>
      </c>
      <c r="H979" s="7" t="s">
        <v>2353</v>
      </c>
      <c r="I979">
        <v>0</v>
      </c>
      <c r="J979">
        <v>0</v>
      </c>
    </row>
    <row r="980" spans="1:10" x14ac:dyDescent="0.25">
      <c r="A980" s="7" t="s">
        <v>615</v>
      </c>
      <c r="B980" s="7" t="s">
        <v>1745</v>
      </c>
      <c r="C980">
        <v>8</v>
      </c>
      <c r="D980" s="7" t="s">
        <v>2347</v>
      </c>
      <c r="E980">
        <v>1</v>
      </c>
      <c r="F980" s="9">
        <v>10</v>
      </c>
      <c r="G980" s="7" t="s">
        <v>2348</v>
      </c>
      <c r="H980" s="7" t="s">
        <v>2353</v>
      </c>
      <c r="I980">
        <v>0</v>
      </c>
      <c r="J980">
        <v>0</v>
      </c>
    </row>
    <row r="981" spans="1:10" x14ac:dyDescent="0.25">
      <c r="A981" s="7" t="s">
        <v>616</v>
      </c>
      <c r="B981" s="7" t="s">
        <v>1746</v>
      </c>
      <c r="C981">
        <v>8</v>
      </c>
      <c r="D981" s="7" t="s">
        <v>2347</v>
      </c>
      <c r="E981">
        <v>1</v>
      </c>
      <c r="F981" s="9">
        <v>2</v>
      </c>
      <c r="G981" s="7" t="s">
        <v>2348</v>
      </c>
      <c r="H981" s="7" t="s">
        <v>2353</v>
      </c>
      <c r="I981">
        <v>0</v>
      </c>
      <c r="J981">
        <v>0</v>
      </c>
    </row>
    <row r="982" spans="1:10" x14ac:dyDescent="0.25">
      <c r="A982" s="7" t="s">
        <v>617</v>
      </c>
      <c r="B982" s="7" t="s">
        <v>1747</v>
      </c>
      <c r="C982">
        <v>8</v>
      </c>
      <c r="D982" s="7" t="s">
        <v>2347</v>
      </c>
      <c r="E982">
        <v>1</v>
      </c>
      <c r="F982" s="9">
        <v>4</v>
      </c>
      <c r="G982" s="7" t="s">
        <v>2348</v>
      </c>
      <c r="H982" s="7" t="s">
        <v>2353</v>
      </c>
      <c r="I982">
        <v>0</v>
      </c>
      <c r="J982">
        <v>0</v>
      </c>
    </row>
    <row r="983" spans="1:10" x14ac:dyDescent="0.25">
      <c r="A983" s="7" t="s">
        <v>618</v>
      </c>
      <c r="B983" s="7" t="s">
        <v>1747</v>
      </c>
      <c r="C983">
        <v>8</v>
      </c>
      <c r="D983" s="7" t="s">
        <v>2347</v>
      </c>
      <c r="E983">
        <v>1</v>
      </c>
      <c r="F983" s="9">
        <v>2</v>
      </c>
      <c r="G983" s="7" t="s">
        <v>2348</v>
      </c>
      <c r="H983" s="7" t="s">
        <v>2353</v>
      </c>
      <c r="I983">
        <v>0</v>
      </c>
      <c r="J983">
        <v>0</v>
      </c>
    </row>
    <row r="984" spans="1:10" x14ac:dyDescent="0.25">
      <c r="A984" s="7" t="s">
        <v>619</v>
      </c>
      <c r="B984" s="7" t="s">
        <v>1747</v>
      </c>
      <c r="C984">
        <v>8</v>
      </c>
      <c r="D984" s="7" t="s">
        <v>2347</v>
      </c>
      <c r="E984">
        <v>1</v>
      </c>
      <c r="F984" s="9">
        <v>2</v>
      </c>
      <c r="G984" s="7" t="s">
        <v>2348</v>
      </c>
      <c r="H984" s="7" t="s">
        <v>2353</v>
      </c>
      <c r="I984">
        <v>0</v>
      </c>
      <c r="J984">
        <v>0</v>
      </c>
    </row>
    <row r="985" spans="1:10" x14ac:dyDescent="0.25">
      <c r="A985" s="7" t="s">
        <v>620</v>
      </c>
      <c r="B985" s="7" t="s">
        <v>1748</v>
      </c>
      <c r="C985">
        <v>8</v>
      </c>
      <c r="D985" s="7" t="s">
        <v>2347</v>
      </c>
      <c r="E985">
        <v>1</v>
      </c>
      <c r="F985" s="9">
        <v>1</v>
      </c>
      <c r="G985" s="7" t="s">
        <v>2348</v>
      </c>
      <c r="H985" s="7" t="s">
        <v>2353</v>
      </c>
      <c r="I985">
        <v>0</v>
      </c>
      <c r="J985">
        <v>0</v>
      </c>
    </row>
    <row r="986" spans="1:10" x14ac:dyDescent="0.25">
      <c r="A986" s="7" t="s">
        <v>621</v>
      </c>
      <c r="B986" s="7" t="s">
        <v>1749</v>
      </c>
      <c r="C986">
        <v>8</v>
      </c>
      <c r="D986" s="7" t="s">
        <v>2347</v>
      </c>
      <c r="E986">
        <v>1</v>
      </c>
      <c r="F986" s="9">
        <v>2</v>
      </c>
      <c r="G986" s="7" t="s">
        <v>2348</v>
      </c>
      <c r="H986" s="7" t="s">
        <v>2353</v>
      </c>
      <c r="I986">
        <v>0</v>
      </c>
      <c r="J986">
        <v>0</v>
      </c>
    </row>
    <row r="987" spans="1:10" x14ac:dyDescent="0.25">
      <c r="A987" s="7" t="s">
        <v>622</v>
      </c>
      <c r="B987" s="7" t="s">
        <v>1750</v>
      </c>
      <c r="C987">
        <v>8</v>
      </c>
      <c r="D987" s="7" t="s">
        <v>2347</v>
      </c>
      <c r="E987">
        <v>1</v>
      </c>
      <c r="F987" s="9">
        <v>4</v>
      </c>
      <c r="G987" s="7" t="s">
        <v>2348</v>
      </c>
      <c r="H987" s="7" t="s">
        <v>2353</v>
      </c>
      <c r="I987">
        <v>0</v>
      </c>
      <c r="J987">
        <v>0</v>
      </c>
    </row>
    <row r="988" spans="1:10" x14ac:dyDescent="0.25">
      <c r="A988" s="7" t="s">
        <v>1174</v>
      </c>
      <c r="B988" s="7" t="s">
        <v>2303</v>
      </c>
      <c r="C988">
        <v>8</v>
      </c>
      <c r="D988" s="7" t="s">
        <v>2339</v>
      </c>
      <c r="E988">
        <v>1</v>
      </c>
      <c r="F988" s="9">
        <v>1</v>
      </c>
      <c r="G988" s="7" t="s">
        <v>2340</v>
      </c>
      <c r="H988" s="7" t="s">
        <v>2353</v>
      </c>
      <c r="I988">
        <v>0</v>
      </c>
      <c r="J988">
        <v>0</v>
      </c>
    </row>
    <row r="989" spans="1:10" x14ac:dyDescent="0.25">
      <c r="A989" s="7" t="s">
        <v>1175</v>
      </c>
      <c r="B989" s="7" t="s">
        <v>2304</v>
      </c>
      <c r="C989">
        <v>8</v>
      </c>
      <c r="D989" s="7" t="s">
        <v>2339</v>
      </c>
      <c r="E989">
        <v>1</v>
      </c>
      <c r="F989" s="9">
        <v>3</v>
      </c>
      <c r="G989" s="7" t="s">
        <v>2340</v>
      </c>
      <c r="H989" s="7" t="s">
        <v>2353</v>
      </c>
      <c r="I989">
        <v>0</v>
      </c>
      <c r="J989">
        <v>0</v>
      </c>
    </row>
    <row r="990" spans="1:10" x14ac:dyDescent="0.25">
      <c r="A990" s="7" t="s">
        <v>1176</v>
      </c>
      <c r="B990" s="7" t="s">
        <v>2305</v>
      </c>
      <c r="C990">
        <v>8</v>
      </c>
      <c r="D990" s="7" t="s">
        <v>2339</v>
      </c>
      <c r="E990">
        <v>1</v>
      </c>
      <c r="F990" s="9">
        <v>1</v>
      </c>
      <c r="G990" s="7" t="s">
        <v>2340</v>
      </c>
      <c r="H990" s="7" t="s">
        <v>2353</v>
      </c>
      <c r="I990">
        <v>0</v>
      </c>
      <c r="J990">
        <v>0</v>
      </c>
    </row>
    <row r="991" spans="1:10" x14ac:dyDescent="0.25">
      <c r="A991" s="7" t="s">
        <v>1177</v>
      </c>
      <c r="B991" s="7" t="s">
        <v>2306</v>
      </c>
      <c r="C991">
        <v>8</v>
      </c>
      <c r="D991" s="7" t="s">
        <v>2339</v>
      </c>
      <c r="E991">
        <v>1</v>
      </c>
      <c r="F991" s="9">
        <v>3</v>
      </c>
      <c r="G991" s="7" t="s">
        <v>2340</v>
      </c>
      <c r="H991" s="7" t="s">
        <v>2353</v>
      </c>
      <c r="I991">
        <v>0</v>
      </c>
      <c r="J991">
        <v>0</v>
      </c>
    </row>
    <row r="992" spans="1:10" x14ac:dyDescent="0.25">
      <c r="A992" s="7" t="s">
        <v>1178</v>
      </c>
      <c r="B992" s="7" t="s">
        <v>2307</v>
      </c>
      <c r="C992">
        <v>8</v>
      </c>
      <c r="D992" s="7" t="s">
        <v>2339</v>
      </c>
      <c r="E992">
        <v>1</v>
      </c>
      <c r="F992" s="9">
        <v>2</v>
      </c>
      <c r="G992" s="7" t="s">
        <v>2340</v>
      </c>
      <c r="H992" s="7" t="s">
        <v>2353</v>
      </c>
      <c r="I992">
        <v>0</v>
      </c>
      <c r="J992">
        <v>0</v>
      </c>
    </row>
    <row r="993" spans="1:10" x14ac:dyDescent="0.25">
      <c r="A993" s="7" t="s">
        <v>1179</v>
      </c>
      <c r="B993" s="7" t="s">
        <v>2308</v>
      </c>
      <c r="C993">
        <v>8</v>
      </c>
      <c r="D993" s="7" t="s">
        <v>2339</v>
      </c>
      <c r="E993">
        <v>1</v>
      </c>
      <c r="F993" s="9">
        <v>2</v>
      </c>
      <c r="G993" s="7" t="s">
        <v>2340</v>
      </c>
      <c r="H993" s="7" t="s">
        <v>2353</v>
      </c>
      <c r="I993">
        <v>0</v>
      </c>
      <c r="J993">
        <v>0</v>
      </c>
    </row>
    <row r="994" spans="1:10" x14ac:dyDescent="0.25">
      <c r="A994" s="7" t="s">
        <v>623</v>
      </c>
      <c r="B994" s="7" t="s">
        <v>1751</v>
      </c>
      <c r="C994">
        <v>8</v>
      </c>
      <c r="D994" s="7" t="s">
        <v>2347</v>
      </c>
      <c r="E994">
        <v>1</v>
      </c>
      <c r="F994" s="9">
        <v>10</v>
      </c>
      <c r="G994" s="7" t="s">
        <v>2348</v>
      </c>
      <c r="H994" s="7" t="s">
        <v>2353</v>
      </c>
      <c r="I994">
        <v>0</v>
      </c>
      <c r="J994">
        <v>0</v>
      </c>
    </row>
    <row r="995" spans="1:10" x14ac:dyDescent="0.25">
      <c r="A995" s="7" t="s">
        <v>624</v>
      </c>
      <c r="B995" s="7" t="s">
        <v>1752</v>
      </c>
      <c r="C995">
        <v>8</v>
      </c>
      <c r="D995" s="7" t="s">
        <v>2347</v>
      </c>
      <c r="E995">
        <v>1</v>
      </c>
      <c r="F995" s="9">
        <v>10</v>
      </c>
      <c r="G995" s="7" t="s">
        <v>2348</v>
      </c>
      <c r="H995" s="7" t="s">
        <v>2353</v>
      </c>
      <c r="I995">
        <v>0</v>
      </c>
      <c r="J995">
        <v>0</v>
      </c>
    </row>
    <row r="996" spans="1:10" x14ac:dyDescent="0.25">
      <c r="A996" s="7" t="s">
        <v>625</v>
      </c>
      <c r="B996" s="7" t="s">
        <v>1753</v>
      </c>
      <c r="C996">
        <v>8</v>
      </c>
      <c r="D996" s="7" t="s">
        <v>2347</v>
      </c>
      <c r="E996">
        <v>1</v>
      </c>
      <c r="F996" s="9">
        <v>15</v>
      </c>
      <c r="G996" s="7" t="s">
        <v>2348</v>
      </c>
      <c r="H996" s="7" t="s">
        <v>2353</v>
      </c>
      <c r="I996">
        <v>0</v>
      </c>
      <c r="J996">
        <v>0</v>
      </c>
    </row>
    <row r="997" spans="1:10" x14ac:dyDescent="0.25">
      <c r="A997" s="7" t="s">
        <v>1180</v>
      </c>
      <c r="B997" s="7" t="s">
        <v>2309</v>
      </c>
      <c r="C997">
        <v>8</v>
      </c>
      <c r="D997" s="7" t="s">
        <v>2339</v>
      </c>
      <c r="E997">
        <v>1</v>
      </c>
      <c r="F997" s="9">
        <v>72</v>
      </c>
      <c r="G997" s="7" t="s">
        <v>2340</v>
      </c>
      <c r="H997" s="7" t="s">
        <v>2353</v>
      </c>
      <c r="I997">
        <v>0</v>
      </c>
      <c r="J997">
        <v>0</v>
      </c>
    </row>
    <row r="998" spans="1:10" x14ac:dyDescent="0.25">
      <c r="A998" s="7" t="s">
        <v>1181</v>
      </c>
      <c r="B998" s="7" t="s">
        <v>2310</v>
      </c>
      <c r="C998">
        <v>8</v>
      </c>
      <c r="D998" s="7" t="s">
        <v>2339</v>
      </c>
      <c r="E998">
        <v>1</v>
      </c>
      <c r="F998" s="9">
        <v>12</v>
      </c>
      <c r="G998" s="7" t="s">
        <v>2340</v>
      </c>
      <c r="H998" s="7" t="s">
        <v>2353</v>
      </c>
      <c r="I998">
        <v>0</v>
      </c>
      <c r="J998">
        <v>0</v>
      </c>
    </row>
    <row r="999" spans="1:10" x14ac:dyDescent="0.25">
      <c r="A999" s="7" t="s">
        <v>626</v>
      </c>
      <c r="B999" s="7" t="s">
        <v>1754</v>
      </c>
      <c r="C999">
        <v>8</v>
      </c>
      <c r="D999" s="7" t="s">
        <v>2347</v>
      </c>
      <c r="E999">
        <v>1</v>
      </c>
      <c r="F999" s="9">
        <v>1</v>
      </c>
      <c r="G999" s="7" t="s">
        <v>2348</v>
      </c>
      <c r="H999" s="7" t="s">
        <v>2353</v>
      </c>
      <c r="I999">
        <v>0</v>
      </c>
      <c r="J999">
        <v>0</v>
      </c>
    </row>
    <row r="1000" spans="1:10" x14ac:dyDescent="0.25">
      <c r="A1000" s="7" t="s">
        <v>627</v>
      </c>
      <c r="B1000" s="7" t="s">
        <v>1755</v>
      </c>
      <c r="C1000">
        <v>8</v>
      </c>
      <c r="D1000" s="7" t="s">
        <v>2347</v>
      </c>
      <c r="E1000">
        <v>1</v>
      </c>
      <c r="F1000" s="9">
        <v>6</v>
      </c>
      <c r="G1000" s="7" t="s">
        <v>2348</v>
      </c>
      <c r="H1000" s="7" t="s">
        <v>2353</v>
      </c>
      <c r="I1000">
        <v>0</v>
      </c>
      <c r="J1000">
        <v>0</v>
      </c>
    </row>
    <row r="1001" spans="1:10" x14ac:dyDescent="0.25">
      <c r="A1001" s="7" t="s">
        <v>628</v>
      </c>
      <c r="B1001" s="7" t="s">
        <v>1756</v>
      </c>
      <c r="C1001">
        <v>8</v>
      </c>
      <c r="D1001" s="7" t="s">
        <v>2347</v>
      </c>
      <c r="E1001">
        <v>1</v>
      </c>
      <c r="F1001" s="9">
        <v>10</v>
      </c>
      <c r="G1001" s="7" t="s">
        <v>2348</v>
      </c>
      <c r="H1001" s="7" t="s">
        <v>2353</v>
      </c>
      <c r="I1001">
        <v>0</v>
      </c>
      <c r="J1001">
        <v>0</v>
      </c>
    </row>
    <row r="1002" spans="1:10" x14ac:dyDescent="0.25">
      <c r="A1002" s="7" t="s">
        <v>629</v>
      </c>
      <c r="B1002" s="7" t="s">
        <v>1757</v>
      </c>
      <c r="C1002">
        <v>8</v>
      </c>
      <c r="D1002" s="7" t="s">
        <v>2347</v>
      </c>
      <c r="E1002">
        <v>1</v>
      </c>
      <c r="F1002" s="9">
        <v>6</v>
      </c>
      <c r="G1002" s="7" t="s">
        <v>2348</v>
      </c>
      <c r="H1002" s="7" t="s">
        <v>2353</v>
      </c>
      <c r="I1002">
        <v>0</v>
      </c>
      <c r="J1002">
        <v>0</v>
      </c>
    </row>
    <row r="1003" spans="1:10" x14ac:dyDescent="0.25">
      <c r="A1003" s="7" t="s">
        <v>630</v>
      </c>
      <c r="B1003" s="7" t="s">
        <v>1758</v>
      </c>
      <c r="C1003">
        <v>8</v>
      </c>
      <c r="D1003" s="7" t="s">
        <v>2347</v>
      </c>
      <c r="E1003">
        <v>1</v>
      </c>
      <c r="F1003" s="9">
        <v>1</v>
      </c>
      <c r="G1003" s="7" t="s">
        <v>2348</v>
      </c>
      <c r="H1003" s="7" t="s">
        <v>2353</v>
      </c>
      <c r="I1003">
        <v>0</v>
      </c>
      <c r="J1003">
        <v>0</v>
      </c>
    </row>
    <row r="1004" spans="1:10" x14ac:dyDescent="0.25">
      <c r="A1004" s="7" t="s">
        <v>631</v>
      </c>
      <c r="B1004" s="7" t="s">
        <v>1759</v>
      </c>
      <c r="C1004">
        <v>8</v>
      </c>
      <c r="D1004" s="7" t="s">
        <v>2347</v>
      </c>
      <c r="E1004">
        <v>1</v>
      </c>
      <c r="F1004" s="9">
        <v>4</v>
      </c>
      <c r="G1004" s="7" t="s">
        <v>2348</v>
      </c>
      <c r="H1004" s="7" t="s">
        <v>2353</v>
      </c>
      <c r="I1004">
        <v>0</v>
      </c>
      <c r="J1004">
        <v>0</v>
      </c>
    </row>
    <row r="1005" spans="1:10" x14ac:dyDescent="0.25">
      <c r="A1005" s="7" t="s">
        <v>632</v>
      </c>
      <c r="B1005" s="7" t="s">
        <v>1760</v>
      </c>
      <c r="C1005">
        <v>8</v>
      </c>
      <c r="D1005" s="7" t="s">
        <v>2347</v>
      </c>
      <c r="E1005">
        <v>1</v>
      </c>
      <c r="F1005" s="9">
        <v>4</v>
      </c>
      <c r="G1005" s="7" t="s">
        <v>2348</v>
      </c>
      <c r="H1005" s="7" t="s">
        <v>2353</v>
      </c>
      <c r="I1005">
        <v>0</v>
      </c>
      <c r="J1005">
        <v>0</v>
      </c>
    </row>
    <row r="1006" spans="1:10" x14ac:dyDescent="0.25">
      <c r="A1006" s="7" t="s">
        <v>633</v>
      </c>
      <c r="B1006" s="7" t="s">
        <v>1761</v>
      </c>
      <c r="C1006">
        <v>8</v>
      </c>
      <c r="D1006" s="7" t="s">
        <v>2347</v>
      </c>
      <c r="E1006">
        <v>1</v>
      </c>
      <c r="F1006" s="9">
        <v>2</v>
      </c>
      <c r="G1006" s="7" t="s">
        <v>2348</v>
      </c>
      <c r="H1006" s="7" t="s">
        <v>2353</v>
      </c>
      <c r="I1006">
        <v>0</v>
      </c>
      <c r="J1006">
        <v>0</v>
      </c>
    </row>
    <row r="1007" spans="1:10" x14ac:dyDescent="0.25">
      <c r="A1007" s="7" t="s">
        <v>634</v>
      </c>
      <c r="B1007" s="7" t="s">
        <v>1762</v>
      </c>
      <c r="C1007">
        <v>8</v>
      </c>
      <c r="D1007" s="7" t="s">
        <v>2347</v>
      </c>
      <c r="E1007">
        <v>1</v>
      </c>
      <c r="F1007" s="9">
        <v>2</v>
      </c>
      <c r="G1007" s="7" t="s">
        <v>2348</v>
      </c>
      <c r="H1007" s="7" t="s">
        <v>2353</v>
      </c>
      <c r="I1007">
        <v>0</v>
      </c>
      <c r="J1007">
        <v>0</v>
      </c>
    </row>
    <row r="1008" spans="1:10" x14ac:dyDescent="0.25">
      <c r="A1008" s="7" t="s">
        <v>635</v>
      </c>
      <c r="B1008" s="7" t="s">
        <v>1763</v>
      </c>
      <c r="C1008">
        <v>8</v>
      </c>
      <c r="D1008" s="7" t="s">
        <v>2347</v>
      </c>
      <c r="E1008">
        <v>1</v>
      </c>
      <c r="F1008" s="9">
        <v>1</v>
      </c>
      <c r="G1008" s="7" t="s">
        <v>2348</v>
      </c>
      <c r="H1008" s="7" t="s">
        <v>2353</v>
      </c>
      <c r="I1008">
        <v>0</v>
      </c>
      <c r="J1008">
        <v>0</v>
      </c>
    </row>
    <row r="1009" spans="1:10" x14ac:dyDescent="0.25">
      <c r="A1009" s="7" t="s">
        <v>636</v>
      </c>
      <c r="B1009" s="7" t="s">
        <v>1764</v>
      </c>
      <c r="C1009">
        <v>8</v>
      </c>
      <c r="D1009" s="7" t="s">
        <v>2347</v>
      </c>
      <c r="E1009">
        <v>1</v>
      </c>
      <c r="F1009" s="9">
        <v>3</v>
      </c>
      <c r="G1009" s="7" t="s">
        <v>2348</v>
      </c>
      <c r="H1009" s="7" t="s">
        <v>2353</v>
      </c>
      <c r="I1009">
        <v>0</v>
      </c>
      <c r="J1009">
        <v>0</v>
      </c>
    </row>
    <row r="1010" spans="1:10" x14ac:dyDescent="0.25">
      <c r="A1010" s="7" t="s">
        <v>637</v>
      </c>
      <c r="B1010" s="7" t="s">
        <v>1765</v>
      </c>
      <c r="C1010">
        <v>8</v>
      </c>
      <c r="D1010" s="7" t="s">
        <v>2347</v>
      </c>
      <c r="E1010">
        <v>1</v>
      </c>
      <c r="F1010" s="9">
        <v>2</v>
      </c>
      <c r="G1010" s="7" t="s">
        <v>2348</v>
      </c>
      <c r="H1010" s="7" t="s">
        <v>2353</v>
      </c>
      <c r="I1010">
        <v>0</v>
      </c>
      <c r="J1010">
        <v>0</v>
      </c>
    </row>
    <row r="1011" spans="1:10" x14ac:dyDescent="0.25">
      <c r="A1011" s="7" t="s">
        <v>638</v>
      </c>
      <c r="B1011" s="7" t="s">
        <v>1766</v>
      </c>
      <c r="C1011">
        <v>8</v>
      </c>
      <c r="D1011" s="7" t="s">
        <v>2347</v>
      </c>
      <c r="E1011">
        <v>1</v>
      </c>
      <c r="F1011" s="9">
        <v>2</v>
      </c>
      <c r="G1011" s="7" t="s">
        <v>2348</v>
      </c>
      <c r="H1011" s="7" t="s">
        <v>2353</v>
      </c>
      <c r="I1011">
        <v>0</v>
      </c>
      <c r="J1011">
        <v>0</v>
      </c>
    </row>
    <row r="1012" spans="1:10" x14ac:dyDescent="0.25">
      <c r="A1012" s="7" t="s">
        <v>639</v>
      </c>
      <c r="B1012" s="7" t="s">
        <v>1767</v>
      </c>
      <c r="C1012">
        <v>8</v>
      </c>
      <c r="D1012" s="7" t="s">
        <v>2347</v>
      </c>
      <c r="E1012">
        <v>1</v>
      </c>
      <c r="F1012" s="9">
        <v>1</v>
      </c>
      <c r="G1012" s="7" t="s">
        <v>2348</v>
      </c>
      <c r="H1012" s="7" t="s">
        <v>2353</v>
      </c>
      <c r="I1012">
        <v>0</v>
      </c>
      <c r="J1012">
        <v>0</v>
      </c>
    </row>
    <row r="1013" spans="1:10" x14ac:dyDescent="0.25">
      <c r="A1013" s="7" t="s">
        <v>2360</v>
      </c>
      <c r="B1013" s="7" t="s">
        <v>2359</v>
      </c>
      <c r="C1013">
        <v>8</v>
      </c>
      <c r="D1013" s="7" t="s">
        <v>2347</v>
      </c>
      <c r="E1013">
        <v>1</v>
      </c>
      <c r="F1013" s="9">
        <v>0</v>
      </c>
      <c r="G1013" s="7" t="s">
        <v>2348</v>
      </c>
      <c r="H1013" s="7" t="s">
        <v>2353</v>
      </c>
      <c r="I1013">
        <v>0</v>
      </c>
      <c r="J1013">
        <v>0</v>
      </c>
    </row>
    <row r="1014" spans="1:10" x14ac:dyDescent="0.25">
      <c r="A1014" s="7" t="s">
        <v>640</v>
      </c>
      <c r="B1014" s="7" t="s">
        <v>1768</v>
      </c>
      <c r="C1014">
        <v>8</v>
      </c>
      <c r="D1014" s="7" t="s">
        <v>2347</v>
      </c>
      <c r="E1014">
        <v>1</v>
      </c>
      <c r="F1014" s="9">
        <v>2</v>
      </c>
      <c r="G1014" s="7" t="s">
        <v>2348</v>
      </c>
      <c r="H1014" s="7" t="s">
        <v>2353</v>
      </c>
      <c r="I1014">
        <v>0</v>
      </c>
      <c r="J1014">
        <v>0</v>
      </c>
    </row>
    <row r="1015" spans="1:10" x14ac:dyDescent="0.25">
      <c r="A1015" s="7" t="s">
        <v>641</v>
      </c>
      <c r="B1015" s="7" t="s">
        <v>1769</v>
      </c>
      <c r="C1015">
        <v>8</v>
      </c>
      <c r="D1015" s="7" t="s">
        <v>2347</v>
      </c>
      <c r="E1015">
        <v>1</v>
      </c>
      <c r="F1015" s="9">
        <v>2</v>
      </c>
      <c r="G1015" s="7" t="s">
        <v>2348</v>
      </c>
      <c r="H1015" s="7" t="s">
        <v>2353</v>
      </c>
      <c r="I1015">
        <v>0</v>
      </c>
      <c r="J1015">
        <v>0</v>
      </c>
    </row>
    <row r="1016" spans="1:10" x14ac:dyDescent="0.25">
      <c r="A1016" s="7" t="s">
        <v>642</v>
      </c>
      <c r="B1016" s="7" t="s">
        <v>1770</v>
      </c>
      <c r="C1016">
        <v>8</v>
      </c>
      <c r="D1016" s="7" t="s">
        <v>2347</v>
      </c>
      <c r="E1016">
        <v>1</v>
      </c>
      <c r="F1016" s="9">
        <v>2</v>
      </c>
      <c r="G1016" s="7" t="s">
        <v>2348</v>
      </c>
      <c r="H1016" s="7" t="s">
        <v>2353</v>
      </c>
      <c r="I1016">
        <v>0</v>
      </c>
      <c r="J1016">
        <v>0</v>
      </c>
    </row>
    <row r="1017" spans="1:10" x14ac:dyDescent="0.25">
      <c r="A1017" s="7" t="s">
        <v>643</v>
      </c>
      <c r="B1017" s="7" t="s">
        <v>1771</v>
      </c>
      <c r="C1017">
        <v>8</v>
      </c>
      <c r="D1017" s="7" t="s">
        <v>2347</v>
      </c>
      <c r="E1017">
        <v>1</v>
      </c>
      <c r="F1017" s="9">
        <v>2</v>
      </c>
      <c r="G1017" s="7" t="s">
        <v>2348</v>
      </c>
      <c r="H1017" s="7" t="s">
        <v>2353</v>
      </c>
      <c r="I1017">
        <v>0</v>
      </c>
      <c r="J1017">
        <v>0</v>
      </c>
    </row>
    <row r="1018" spans="1:10" x14ac:dyDescent="0.25">
      <c r="A1018" s="7" t="s">
        <v>644</v>
      </c>
      <c r="B1018" s="7" t="s">
        <v>1772</v>
      </c>
      <c r="C1018">
        <v>8</v>
      </c>
      <c r="D1018" s="7" t="s">
        <v>2347</v>
      </c>
      <c r="E1018">
        <v>1</v>
      </c>
      <c r="F1018" s="9">
        <v>10</v>
      </c>
      <c r="G1018" s="7" t="s">
        <v>2348</v>
      </c>
      <c r="H1018" s="7" t="s">
        <v>2353</v>
      </c>
      <c r="I1018">
        <v>0</v>
      </c>
      <c r="J1018">
        <v>0</v>
      </c>
    </row>
    <row r="1019" spans="1:10" x14ac:dyDescent="0.25">
      <c r="A1019" s="7" t="s">
        <v>645</v>
      </c>
      <c r="B1019" s="7" t="s">
        <v>1773</v>
      </c>
      <c r="C1019">
        <v>8</v>
      </c>
      <c r="D1019" s="7" t="s">
        <v>2347</v>
      </c>
      <c r="E1019">
        <v>1</v>
      </c>
      <c r="F1019" s="9">
        <v>3</v>
      </c>
      <c r="G1019" s="7" t="s">
        <v>2348</v>
      </c>
      <c r="H1019" s="7" t="s">
        <v>2353</v>
      </c>
      <c r="I1019">
        <v>0</v>
      </c>
      <c r="J1019">
        <v>0</v>
      </c>
    </row>
    <row r="1020" spans="1:10" x14ac:dyDescent="0.25">
      <c r="A1020" s="7" t="s">
        <v>646</v>
      </c>
      <c r="B1020" s="7" t="s">
        <v>1774</v>
      </c>
      <c r="C1020">
        <v>8</v>
      </c>
      <c r="D1020" s="7" t="s">
        <v>2347</v>
      </c>
      <c r="E1020">
        <v>1</v>
      </c>
      <c r="F1020" s="9">
        <v>4</v>
      </c>
      <c r="G1020" s="7" t="s">
        <v>2348</v>
      </c>
      <c r="H1020" s="7" t="s">
        <v>2353</v>
      </c>
      <c r="I1020">
        <v>0</v>
      </c>
      <c r="J1020">
        <v>0</v>
      </c>
    </row>
    <row r="1021" spans="1:10" x14ac:dyDescent="0.25">
      <c r="A1021" s="7" t="s">
        <v>647</v>
      </c>
      <c r="B1021" s="7" t="s">
        <v>1775</v>
      </c>
      <c r="C1021">
        <v>8</v>
      </c>
      <c r="D1021" s="7" t="s">
        <v>2347</v>
      </c>
      <c r="E1021">
        <v>1</v>
      </c>
      <c r="F1021" s="9">
        <v>8</v>
      </c>
      <c r="G1021" s="7" t="s">
        <v>2348</v>
      </c>
      <c r="H1021" s="7" t="s">
        <v>2353</v>
      </c>
      <c r="I1021">
        <v>0</v>
      </c>
      <c r="J1021">
        <v>0</v>
      </c>
    </row>
    <row r="1022" spans="1:10" x14ac:dyDescent="0.25">
      <c r="A1022" s="7" t="s">
        <v>648</v>
      </c>
      <c r="B1022" s="7" t="s">
        <v>1776</v>
      </c>
      <c r="C1022">
        <v>8</v>
      </c>
      <c r="D1022" s="7" t="s">
        <v>2347</v>
      </c>
      <c r="E1022">
        <v>1</v>
      </c>
      <c r="F1022" s="9">
        <v>8</v>
      </c>
      <c r="G1022" s="7" t="s">
        <v>2348</v>
      </c>
      <c r="H1022" s="7" t="s">
        <v>2353</v>
      </c>
      <c r="I1022">
        <v>0</v>
      </c>
      <c r="J1022">
        <v>0</v>
      </c>
    </row>
    <row r="1023" spans="1:10" x14ac:dyDescent="0.25">
      <c r="A1023" s="7" t="s">
        <v>649</v>
      </c>
      <c r="B1023" s="7" t="s">
        <v>1777</v>
      </c>
      <c r="C1023">
        <v>8</v>
      </c>
      <c r="D1023" s="7" t="s">
        <v>2347</v>
      </c>
      <c r="E1023">
        <v>1</v>
      </c>
      <c r="F1023" s="9">
        <v>8</v>
      </c>
      <c r="G1023" s="7" t="s">
        <v>2348</v>
      </c>
      <c r="H1023" s="7" t="s">
        <v>2353</v>
      </c>
      <c r="I1023">
        <v>0</v>
      </c>
      <c r="J1023">
        <v>0</v>
      </c>
    </row>
    <row r="1024" spans="1:10" x14ac:dyDescent="0.25">
      <c r="A1024" s="7" t="s">
        <v>650</v>
      </c>
      <c r="B1024" s="7" t="s">
        <v>1778</v>
      </c>
      <c r="C1024">
        <v>8</v>
      </c>
      <c r="D1024" s="7" t="s">
        <v>2347</v>
      </c>
      <c r="E1024">
        <v>1</v>
      </c>
      <c r="F1024" s="9">
        <v>15</v>
      </c>
      <c r="G1024" s="7" t="s">
        <v>2348</v>
      </c>
      <c r="H1024" s="7" t="s">
        <v>2353</v>
      </c>
      <c r="I1024">
        <v>0</v>
      </c>
      <c r="J1024">
        <v>0</v>
      </c>
    </row>
    <row r="1025" spans="1:10" x14ac:dyDescent="0.25">
      <c r="A1025" s="7" t="s">
        <v>651</v>
      </c>
      <c r="B1025" s="7" t="s">
        <v>1779</v>
      </c>
      <c r="C1025">
        <v>8</v>
      </c>
      <c r="D1025" s="7" t="s">
        <v>2347</v>
      </c>
      <c r="E1025">
        <v>1</v>
      </c>
      <c r="F1025" s="9">
        <v>10</v>
      </c>
      <c r="G1025" s="7" t="s">
        <v>2348</v>
      </c>
      <c r="H1025" s="7" t="s">
        <v>2353</v>
      </c>
      <c r="I1025">
        <v>0</v>
      </c>
      <c r="J1025">
        <v>0</v>
      </c>
    </row>
    <row r="1026" spans="1:10" x14ac:dyDescent="0.25">
      <c r="A1026" s="7" t="s">
        <v>652</v>
      </c>
      <c r="B1026" s="7" t="s">
        <v>1780</v>
      </c>
      <c r="C1026">
        <v>8</v>
      </c>
      <c r="D1026" s="7" t="s">
        <v>2347</v>
      </c>
      <c r="E1026">
        <v>1</v>
      </c>
      <c r="F1026" s="9">
        <v>24</v>
      </c>
      <c r="G1026" s="7" t="s">
        <v>2348</v>
      </c>
      <c r="H1026" s="7" t="s">
        <v>2353</v>
      </c>
      <c r="I1026">
        <v>0</v>
      </c>
      <c r="J1026">
        <v>0</v>
      </c>
    </row>
    <row r="1027" spans="1:10" x14ac:dyDescent="0.25">
      <c r="A1027" s="7" t="s">
        <v>653</v>
      </c>
      <c r="B1027" s="7" t="s">
        <v>1781</v>
      </c>
      <c r="C1027">
        <v>8</v>
      </c>
      <c r="D1027" s="7" t="s">
        <v>2347</v>
      </c>
      <c r="E1027">
        <v>1</v>
      </c>
      <c r="F1027" s="9">
        <v>80</v>
      </c>
      <c r="G1027" s="7" t="s">
        <v>2348</v>
      </c>
      <c r="H1027" s="7" t="s">
        <v>2353</v>
      </c>
      <c r="I1027">
        <v>0</v>
      </c>
      <c r="J1027">
        <v>0</v>
      </c>
    </row>
    <row r="1028" spans="1:10" x14ac:dyDescent="0.25">
      <c r="A1028" s="7" t="s">
        <v>654</v>
      </c>
      <c r="B1028" s="7" t="s">
        <v>1782</v>
      </c>
      <c r="C1028">
        <v>8</v>
      </c>
      <c r="D1028" s="7" t="s">
        <v>2347</v>
      </c>
      <c r="E1028">
        <v>1</v>
      </c>
      <c r="F1028" s="9">
        <v>6</v>
      </c>
      <c r="G1028" s="7" t="s">
        <v>2348</v>
      </c>
      <c r="H1028" s="7" t="s">
        <v>2353</v>
      </c>
      <c r="I1028">
        <v>0</v>
      </c>
      <c r="J1028">
        <v>0</v>
      </c>
    </row>
    <row r="1029" spans="1:10" x14ac:dyDescent="0.25">
      <c r="A1029" s="7" t="s">
        <v>655</v>
      </c>
      <c r="B1029" s="7" t="s">
        <v>1783</v>
      </c>
      <c r="C1029">
        <v>8</v>
      </c>
      <c r="D1029" s="7" t="s">
        <v>2347</v>
      </c>
      <c r="E1029">
        <v>1</v>
      </c>
      <c r="F1029" s="9">
        <v>4</v>
      </c>
      <c r="G1029" s="7" t="s">
        <v>2348</v>
      </c>
      <c r="H1029" s="7" t="s">
        <v>2353</v>
      </c>
      <c r="I1029">
        <v>0</v>
      </c>
      <c r="J1029">
        <v>0</v>
      </c>
    </row>
    <row r="1030" spans="1:10" x14ac:dyDescent="0.25">
      <c r="A1030" s="7" t="s">
        <v>656</v>
      </c>
      <c r="B1030" s="7" t="s">
        <v>1784</v>
      </c>
      <c r="C1030">
        <v>8</v>
      </c>
      <c r="D1030" s="7" t="s">
        <v>2347</v>
      </c>
      <c r="E1030">
        <v>1</v>
      </c>
      <c r="F1030" s="9">
        <v>15</v>
      </c>
      <c r="G1030" s="7" t="s">
        <v>2348</v>
      </c>
      <c r="H1030" s="7" t="s">
        <v>2353</v>
      </c>
      <c r="I1030">
        <v>0</v>
      </c>
      <c r="J1030">
        <v>0</v>
      </c>
    </row>
    <row r="1031" spans="1:10" x14ac:dyDescent="0.25">
      <c r="A1031" s="7" t="s">
        <v>657</v>
      </c>
      <c r="B1031" s="7" t="s">
        <v>1785</v>
      </c>
      <c r="C1031">
        <v>8</v>
      </c>
      <c r="D1031" s="7" t="s">
        <v>2347</v>
      </c>
      <c r="E1031">
        <v>1</v>
      </c>
      <c r="F1031" s="9">
        <v>12</v>
      </c>
      <c r="G1031" s="7" t="s">
        <v>2348</v>
      </c>
      <c r="H1031" s="7" t="s">
        <v>2353</v>
      </c>
      <c r="I1031">
        <v>0</v>
      </c>
      <c r="J1031">
        <v>0</v>
      </c>
    </row>
    <row r="1032" spans="1:10" x14ac:dyDescent="0.25">
      <c r="A1032" s="7" t="s">
        <v>658</v>
      </c>
      <c r="B1032" s="7" t="s">
        <v>1471</v>
      </c>
      <c r="C1032">
        <v>8</v>
      </c>
      <c r="D1032" s="7" t="s">
        <v>2347</v>
      </c>
      <c r="E1032">
        <v>1</v>
      </c>
      <c r="F1032" s="9">
        <v>13</v>
      </c>
      <c r="G1032" s="7" t="s">
        <v>2348</v>
      </c>
      <c r="H1032" s="7" t="s">
        <v>2353</v>
      </c>
      <c r="I1032">
        <v>0</v>
      </c>
      <c r="J1032">
        <v>0</v>
      </c>
    </row>
    <row r="1033" spans="1:10" x14ac:dyDescent="0.25">
      <c r="A1033" s="7" t="s">
        <v>659</v>
      </c>
      <c r="B1033" s="7" t="s">
        <v>1786</v>
      </c>
      <c r="C1033">
        <v>8</v>
      </c>
      <c r="D1033" s="7" t="s">
        <v>2347</v>
      </c>
      <c r="E1033">
        <v>1</v>
      </c>
      <c r="F1033" s="9">
        <v>20</v>
      </c>
      <c r="G1033" s="7" t="s">
        <v>2348</v>
      </c>
      <c r="H1033" s="7" t="s">
        <v>2353</v>
      </c>
      <c r="I1033">
        <v>0</v>
      </c>
      <c r="J1033">
        <v>0</v>
      </c>
    </row>
    <row r="1034" spans="1:10" x14ac:dyDescent="0.25">
      <c r="A1034" s="7" t="s">
        <v>660</v>
      </c>
      <c r="B1034" s="7" t="s">
        <v>1787</v>
      </c>
      <c r="C1034">
        <v>8</v>
      </c>
      <c r="D1034" s="7" t="s">
        <v>2347</v>
      </c>
      <c r="E1034">
        <v>1</v>
      </c>
      <c r="F1034" s="9">
        <v>15</v>
      </c>
      <c r="G1034" s="7" t="s">
        <v>2348</v>
      </c>
      <c r="H1034" s="7" t="s">
        <v>2353</v>
      </c>
      <c r="I1034">
        <v>0</v>
      </c>
      <c r="J1034">
        <v>0</v>
      </c>
    </row>
    <row r="1035" spans="1:10" x14ac:dyDescent="0.25">
      <c r="A1035" s="7" t="s">
        <v>661</v>
      </c>
      <c r="B1035" s="7" t="s">
        <v>1788</v>
      </c>
      <c r="C1035">
        <v>8</v>
      </c>
      <c r="D1035" s="7" t="s">
        <v>2347</v>
      </c>
      <c r="E1035">
        <v>1</v>
      </c>
      <c r="F1035" s="9">
        <v>20</v>
      </c>
      <c r="G1035" s="7" t="s">
        <v>2348</v>
      </c>
      <c r="H1035" s="7" t="s">
        <v>2353</v>
      </c>
      <c r="I1035">
        <v>0</v>
      </c>
      <c r="J1035">
        <v>0</v>
      </c>
    </row>
    <row r="1036" spans="1:10" x14ac:dyDescent="0.25">
      <c r="A1036" s="7" t="s">
        <v>662</v>
      </c>
      <c r="B1036" s="7" t="s">
        <v>1789</v>
      </c>
      <c r="C1036">
        <v>8</v>
      </c>
      <c r="D1036" s="7" t="s">
        <v>2347</v>
      </c>
      <c r="E1036">
        <v>1</v>
      </c>
      <c r="F1036" s="9">
        <v>1</v>
      </c>
      <c r="G1036" s="7" t="s">
        <v>2348</v>
      </c>
      <c r="H1036" s="7" t="s">
        <v>2353</v>
      </c>
      <c r="I1036">
        <v>0</v>
      </c>
      <c r="J1036">
        <v>0</v>
      </c>
    </row>
    <row r="1037" spans="1:10" x14ac:dyDescent="0.25">
      <c r="A1037" s="7" t="s">
        <v>663</v>
      </c>
      <c r="B1037" s="7" t="s">
        <v>1790</v>
      </c>
      <c r="C1037">
        <v>8</v>
      </c>
      <c r="D1037" s="7" t="s">
        <v>2347</v>
      </c>
      <c r="E1037">
        <v>1</v>
      </c>
      <c r="F1037" s="9">
        <v>1</v>
      </c>
      <c r="G1037" s="7" t="s">
        <v>2348</v>
      </c>
      <c r="H1037" s="7" t="s">
        <v>2353</v>
      </c>
      <c r="I1037">
        <v>0</v>
      </c>
      <c r="J1037">
        <v>0</v>
      </c>
    </row>
    <row r="1038" spans="1:10" x14ac:dyDescent="0.25">
      <c r="A1038" s="7" t="s">
        <v>664</v>
      </c>
      <c r="B1038" s="7" t="s">
        <v>1791</v>
      </c>
      <c r="C1038">
        <v>8</v>
      </c>
      <c r="D1038" s="7" t="s">
        <v>2347</v>
      </c>
      <c r="E1038">
        <v>1</v>
      </c>
      <c r="F1038" s="9">
        <v>48</v>
      </c>
      <c r="G1038" s="7" t="s">
        <v>2348</v>
      </c>
      <c r="H1038" s="7" t="s">
        <v>2353</v>
      </c>
      <c r="I1038">
        <v>0</v>
      </c>
      <c r="J1038">
        <v>0</v>
      </c>
    </row>
    <row r="1039" spans="1:10" x14ac:dyDescent="0.25">
      <c r="A1039" s="7" t="s">
        <v>665</v>
      </c>
      <c r="B1039" s="7" t="s">
        <v>1792</v>
      </c>
      <c r="C1039">
        <v>8</v>
      </c>
      <c r="D1039" s="7" t="s">
        <v>2347</v>
      </c>
      <c r="E1039">
        <v>1</v>
      </c>
      <c r="F1039" s="9">
        <v>48</v>
      </c>
      <c r="G1039" s="7" t="s">
        <v>2348</v>
      </c>
      <c r="H1039" s="7" t="s">
        <v>2353</v>
      </c>
      <c r="I1039">
        <v>0</v>
      </c>
      <c r="J1039">
        <v>0</v>
      </c>
    </row>
    <row r="1040" spans="1:10" x14ac:dyDescent="0.25">
      <c r="A1040" s="7" t="s">
        <v>666</v>
      </c>
      <c r="B1040" s="7" t="s">
        <v>1793</v>
      </c>
      <c r="C1040">
        <v>8</v>
      </c>
      <c r="D1040" s="7" t="s">
        <v>2347</v>
      </c>
      <c r="E1040">
        <v>1</v>
      </c>
      <c r="F1040" s="9">
        <v>48</v>
      </c>
      <c r="G1040" s="7" t="s">
        <v>2348</v>
      </c>
      <c r="H1040" s="7" t="s">
        <v>2353</v>
      </c>
      <c r="I1040">
        <v>0</v>
      </c>
      <c r="J1040">
        <v>0</v>
      </c>
    </row>
    <row r="1041" spans="1:10" x14ac:dyDescent="0.25">
      <c r="A1041" s="7" t="s">
        <v>667</v>
      </c>
      <c r="B1041" s="7" t="s">
        <v>1794</v>
      </c>
      <c r="C1041">
        <v>8</v>
      </c>
      <c r="D1041" s="7" t="s">
        <v>2347</v>
      </c>
      <c r="E1041">
        <v>1</v>
      </c>
      <c r="F1041" s="9">
        <v>48</v>
      </c>
      <c r="G1041" s="7" t="s">
        <v>2348</v>
      </c>
      <c r="H1041" s="7" t="s">
        <v>2353</v>
      </c>
      <c r="I1041">
        <v>0</v>
      </c>
      <c r="J1041">
        <v>0</v>
      </c>
    </row>
    <row r="1042" spans="1:10" x14ac:dyDescent="0.25">
      <c r="A1042" s="7" t="s">
        <v>668</v>
      </c>
      <c r="B1042" s="7" t="s">
        <v>1795</v>
      </c>
      <c r="C1042">
        <v>8</v>
      </c>
      <c r="D1042" s="7" t="s">
        <v>2347</v>
      </c>
      <c r="E1042">
        <v>1</v>
      </c>
      <c r="F1042" s="9">
        <v>48</v>
      </c>
      <c r="G1042" s="7" t="s">
        <v>2348</v>
      </c>
      <c r="H1042" s="7" t="s">
        <v>2353</v>
      </c>
      <c r="I1042">
        <v>0</v>
      </c>
      <c r="J1042">
        <v>0</v>
      </c>
    </row>
    <row r="1043" spans="1:10" x14ac:dyDescent="0.25">
      <c r="A1043" s="7" t="s">
        <v>669</v>
      </c>
      <c r="B1043" s="7" t="s">
        <v>1796</v>
      </c>
      <c r="C1043">
        <v>8</v>
      </c>
      <c r="D1043" s="7" t="s">
        <v>2347</v>
      </c>
      <c r="E1043">
        <v>1</v>
      </c>
      <c r="F1043" s="9">
        <v>20</v>
      </c>
      <c r="G1043" s="7" t="s">
        <v>2348</v>
      </c>
      <c r="H1043" s="7" t="s">
        <v>2353</v>
      </c>
      <c r="I1043">
        <v>0</v>
      </c>
      <c r="J1043">
        <v>0</v>
      </c>
    </row>
    <row r="1044" spans="1:10" x14ac:dyDescent="0.25">
      <c r="A1044" s="7" t="s">
        <v>670</v>
      </c>
      <c r="B1044" s="7" t="s">
        <v>1797</v>
      </c>
      <c r="C1044">
        <v>8</v>
      </c>
      <c r="D1044" s="7" t="s">
        <v>2347</v>
      </c>
      <c r="E1044">
        <v>1</v>
      </c>
      <c r="F1044" s="9">
        <v>2</v>
      </c>
      <c r="G1044" s="7" t="s">
        <v>2348</v>
      </c>
      <c r="H1044" s="7" t="s">
        <v>2353</v>
      </c>
      <c r="I1044">
        <v>0</v>
      </c>
      <c r="J1044">
        <v>0</v>
      </c>
    </row>
    <row r="1045" spans="1:10" x14ac:dyDescent="0.25">
      <c r="A1045" s="7" t="s">
        <v>671</v>
      </c>
      <c r="B1045" s="7" t="s">
        <v>1798</v>
      </c>
      <c r="C1045">
        <v>8</v>
      </c>
      <c r="D1045" s="7" t="s">
        <v>2347</v>
      </c>
      <c r="E1045">
        <v>1</v>
      </c>
      <c r="F1045" s="9">
        <v>4</v>
      </c>
      <c r="G1045" s="7" t="s">
        <v>2348</v>
      </c>
      <c r="H1045" s="7" t="s">
        <v>2353</v>
      </c>
      <c r="I1045">
        <v>0</v>
      </c>
      <c r="J1045">
        <v>0</v>
      </c>
    </row>
    <row r="1046" spans="1:10" x14ac:dyDescent="0.25">
      <c r="A1046" s="7" t="s">
        <v>672</v>
      </c>
      <c r="B1046" s="7" t="s">
        <v>1799</v>
      </c>
      <c r="C1046">
        <v>8</v>
      </c>
      <c r="D1046" s="7" t="s">
        <v>2347</v>
      </c>
      <c r="E1046">
        <v>1</v>
      </c>
      <c r="F1046" s="9">
        <v>120</v>
      </c>
      <c r="G1046" s="7" t="s">
        <v>2348</v>
      </c>
      <c r="H1046" s="7" t="s">
        <v>2353</v>
      </c>
      <c r="I1046">
        <v>0</v>
      </c>
      <c r="J1046">
        <v>0</v>
      </c>
    </row>
    <row r="1047" spans="1:10" x14ac:dyDescent="0.25">
      <c r="A1047" s="7" t="s">
        <v>673</v>
      </c>
      <c r="B1047" s="7" t="s">
        <v>1800</v>
      </c>
      <c r="C1047">
        <v>8</v>
      </c>
      <c r="D1047" s="7" t="s">
        <v>2347</v>
      </c>
      <c r="E1047">
        <v>1</v>
      </c>
      <c r="F1047" s="9">
        <v>5</v>
      </c>
      <c r="G1047" s="7" t="s">
        <v>2348</v>
      </c>
      <c r="H1047" s="7" t="s">
        <v>2353</v>
      </c>
      <c r="I1047">
        <v>0</v>
      </c>
      <c r="J1047">
        <v>0</v>
      </c>
    </row>
    <row r="1048" spans="1:10" x14ac:dyDescent="0.25">
      <c r="A1048" s="7" t="s">
        <v>674</v>
      </c>
      <c r="B1048" s="7" t="s">
        <v>1801</v>
      </c>
      <c r="C1048">
        <v>8</v>
      </c>
      <c r="D1048" s="7" t="s">
        <v>2347</v>
      </c>
      <c r="E1048">
        <v>1</v>
      </c>
      <c r="F1048" s="9">
        <v>8</v>
      </c>
      <c r="G1048" s="7" t="s">
        <v>2348</v>
      </c>
      <c r="H1048" s="7" t="s">
        <v>2353</v>
      </c>
      <c r="I1048">
        <v>0</v>
      </c>
      <c r="J1048">
        <v>0</v>
      </c>
    </row>
    <row r="1049" spans="1:10" x14ac:dyDescent="0.25">
      <c r="A1049" s="7" t="s">
        <v>675</v>
      </c>
      <c r="B1049" s="7" t="s">
        <v>1802</v>
      </c>
      <c r="C1049">
        <v>8</v>
      </c>
      <c r="D1049" s="7" t="s">
        <v>2347</v>
      </c>
      <c r="E1049">
        <v>1</v>
      </c>
      <c r="F1049" s="9">
        <v>36</v>
      </c>
      <c r="G1049" s="7" t="s">
        <v>2348</v>
      </c>
      <c r="H1049" s="7" t="s">
        <v>2353</v>
      </c>
      <c r="I1049">
        <v>0</v>
      </c>
      <c r="J1049">
        <v>0</v>
      </c>
    </row>
    <row r="1050" spans="1:10" x14ac:dyDescent="0.25">
      <c r="A1050" s="7" t="s">
        <v>676</v>
      </c>
      <c r="B1050" s="7" t="s">
        <v>1803</v>
      </c>
      <c r="C1050">
        <v>8</v>
      </c>
      <c r="D1050" s="7" t="s">
        <v>2347</v>
      </c>
      <c r="E1050">
        <v>1</v>
      </c>
      <c r="F1050" s="9">
        <v>360</v>
      </c>
      <c r="G1050" s="7" t="s">
        <v>2348</v>
      </c>
      <c r="H1050" s="7" t="s">
        <v>2353</v>
      </c>
      <c r="I1050">
        <v>0</v>
      </c>
      <c r="J1050">
        <v>0</v>
      </c>
    </row>
    <row r="1051" spans="1:10" x14ac:dyDescent="0.25">
      <c r="A1051" s="7" t="s">
        <v>677</v>
      </c>
      <c r="B1051" s="7" t="s">
        <v>1804</v>
      </c>
      <c r="C1051">
        <v>8</v>
      </c>
      <c r="D1051" s="7" t="s">
        <v>2347</v>
      </c>
      <c r="E1051">
        <v>1</v>
      </c>
      <c r="F1051" s="9">
        <v>360</v>
      </c>
      <c r="G1051" s="7" t="s">
        <v>2348</v>
      </c>
      <c r="H1051" s="7" t="s">
        <v>2353</v>
      </c>
      <c r="I1051">
        <v>0</v>
      </c>
      <c r="J1051">
        <v>0</v>
      </c>
    </row>
    <row r="1052" spans="1:10" x14ac:dyDescent="0.25">
      <c r="A1052" s="7" t="s">
        <v>678</v>
      </c>
      <c r="B1052" s="7" t="s">
        <v>1427</v>
      </c>
      <c r="C1052">
        <v>8</v>
      </c>
      <c r="D1052" s="7" t="s">
        <v>2347</v>
      </c>
      <c r="E1052">
        <v>1</v>
      </c>
      <c r="F1052" s="9">
        <v>336</v>
      </c>
      <c r="G1052" s="7" t="s">
        <v>2348</v>
      </c>
      <c r="H1052" s="7" t="s">
        <v>2353</v>
      </c>
      <c r="I1052">
        <v>0</v>
      </c>
      <c r="J1052">
        <v>0</v>
      </c>
    </row>
    <row r="1053" spans="1:10" x14ac:dyDescent="0.25">
      <c r="A1053" s="7" t="s">
        <v>679</v>
      </c>
      <c r="B1053" s="7" t="s">
        <v>1805</v>
      </c>
      <c r="C1053">
        <v>8</v>
      </c>
      <c r="D1053" s="7" t="s">
        <v>2347</v>
      </c>
      <c r="E1053">
        <v>1</v>
      </c>
      <c r="F1053" s="9">
        <v>36</v>
      </c>
      <c r="G1053" s="7" t="s">
        <v>2348</v>
      </c>
      <c r="H1053" s="7" t="s">
        <v>2353</v>
      </c>
      <c r="I1053">
        <v>0</v>
      </c>
      <c r="J1053">
        <v>0</v>
      </c>
    </row>
    <row r="1054" spans="1:10" x14ac:dyDescent="0.25">
      <c r="A1054" s="7" t="s">
        <v>680</v>
      </c>
      <c r="B1054" s="7" t="s">
        <v>1806</v>
      </c>
      <c r="C1054">
        <v>8</v>
      </c>
      <c r="D1054" s="7" t="s">
        <v>2347</v>
      </c>
      <c r="E1054">
        <v>1</v>
      </c>
      <c r="F1054" s="9">
        <v>96</v>
      </c>
      <c r="G1054" s="7" t="s">
        <v>2348</v>
      </c>
      <c r="H1054" s="7" t="s">
        <v>2353</v>
      </c>
      <c r="I1054">
        <v>0</v>
      </c>
      <c r="J1054">
        <v>0</v>
      </c>
    </row>
    <row r="1055" spans="1:10" x14ac:dyDescent="0.25">
      <c r="A1055" s="7" t="s">
        <v>681</v>
      </c>
      <c r="B1055" s="7" t="s">
        <v>1807</v>
      </c>
      <c r="C1055">
        <v>8</v>
      </c>
      <c r="D1055" s="7" t="s">
        <v>2347</v>
      </c>
      <c r="E1055">
        <v>1</v>
      </c>
      <c r="F1055" s="9">
        <v>96</v>
      </c>
      <c r="G1055" s="7" t="s">
        <v>2348</v>
      </c>
      <c r="H1055" s="7" t="s">
        <v>2353</v>
      </c>
      <c r="I1055">
        <v>0</v>
      </c>
      <c r="J1055">
        <v>0</v>
      </c>
    </row>
    <row r="1056" spans="1:10" x14ac:dyDescent="0.25">
      <c r="A1056" s="7" t="s">
        <v>682</v>
      </c>
      <c r="B1056" s="7" t="s">
        <v>1808</v>
      </c>
      <c r="C1056">
        <v>8</v>
      </c>
      <c r="D1056" s="7" t="s">
        <v>2347</v>
      </c>
      <c r="E1056">
        <v>1</v>
      </c>
      <c r="F1056" s="9">
        <v>96</v>
      </c>
      <c r="G1056" s="7" t="s">
        <v>2348</v>
      </c>
      <c r="H1056" s="7" t="s">
        <v>2353</v>
      </c>
      <c r="I1056">
        <v>0</v>
      </c>
      <c r="J1056">
        <v>0</v>
      </c>
    </row>
    <row r="1057" spans="1:10" x14ac:dyDescent="0.25">
      <c r="A1057" s="7" t="s">
        <v>683</v>
      </c>
      <c r="B1057" s="7" t="s">
        <v>1809</v>
      </c>
      <c r="C1057">
        <v>8</v>
      </c>
      <c r="D1057" s="7" t="s">
        <v>2347</v>
      </c>
      <c r="E1057">
        <v>1</v>
      </c>
      <c r="F1057" s="9">
        <v>96</v>
      </c>
      <c r="G1057" s="7" t="s">
        <v>2348</v>
      </c>
      <c r="H1057" s="7" t="s">
        <v>2353</v>
      </c>
      <c r="I1057">
        <v>0</v>
      </c>
      <c r="J1057">
        <v>0</v>
      </c>
    </row>
    <row r="1058" spans="1:10" x14ac:dyDescent="0.25">
      <c r="A1058" s="7" t="s">
        <v>684</v>
      </c>
      <c r="B1058" s="7" t="s">
        <v>1810</v>
      </c>
      <c r="C1058">
        <v>8</v>
      </c>
      <c r="D1058" s="7" t="s">
        <v>2347</v>
      </c>
      <c r="E1058">
        <v>1</v>
      </c>
      <c r="F1058" s="9">
        <v>192</v>
      </c>
      <c r="G1058" s="7" t="s">
        <v>2348</v>
      </c>
      <c r="H1058" s="7" t="s">
        <v>2353</v>
      </c>
      <c r="I1058">
        <v>0</v>
      </c>
      <c r="J1058">
        <v>0</v>
      </c>
    </row>
    <row r="1059" spans="1:10" x14ac:dyDescent="0.25">
      <c r="A1059" s="7" t="s">
        <v>685</v>
      </c>
      <c r="B1059" s="7" t="s">
        <v>1811</v>
      </c>
      <c r="C1059">
        <v>8</v>
      </c>
      <c r="D1059" s="7" t="s">
        <v>2347</v>
      </c>
      <c r="E1059">
        <v>1</v>
      </c>
      <c r="F1059" s="9">
        <v>300</v>
      </c>
      <c r="G1059" s="7" t="s">
        <v>2348</v>
      </c>
      <c r="H1059" s="7" t="s">
        <v>2353</v>
      </c>
      <c r="I1059">
        <v>0</v>
      </c>
      <c r="J1059">
        <v>0</v>
      </c>
    </row>
    <row r="1060" spans="1:10" x14ac:dyDescent="0.25">
      <c r="A1060" s="7" t="s">
        <v>686</v>
      </c>
      <c r="B1060" s="7" t="s">
        <v>1812</v>
      </c>
      <c r="C1060">
        <v>8</v>
      </c>
      <c r="D1060" s="7" t="s">
        <v>2347</v>
      </c>
      <c r="E1060">
        <v>1</v>
      </c>
      <c r="F1060" s="9">
        <v>312</v>
      </c>
      <c r="G1060" s="7" t="s">
        <v>2348</v>
      </c>
      <c r="H1060" s="7" t="s">
        <v>2353</v>
      </c>
      <c r="I1060">
        <v>0</v>
      </c>
      <c r="J1060">
        <v>0</v>
      </c>
    </row>
    <row r="1061" spans="1:10" x14ac:dyDescent="0.25">
      <c r="A1061" s="7" t="s">
        <v>687</v>
      </c>
      <c r="B1061" s="7" t="s">
        <v>1813</v>
      </c>
      <c r="C1061">
        <v>8</v>
      </c>
      <c r="D1061" s="7" t="s">
        <v>2347</v>
      </c>
      <c r="E1061">
        <v>1</v>
      </c>
      <c r="F1061" s="9">
        <v>24</v>
      </c>
      <c r="G1061" s="7" t="s">
        <v>2348</v>
      </c>
      <c r="H1061" s="7" t="s">
        <v>2353</v>
      </c>
      <c r="I1061">
        <v>0</v>
      </c>
      <c r="J1061">
        <v>0</v>
      </c>
    </row>
    <row r="1062" spans="1:10" x14ac:dyDescent="0.25">
      <c r="A1062" s="7" t="s">
        <v>688</v>
      </c>
      <c r="B1062" s="7" t="s">
        <v>1814</v>
      </c>
      <c r="C1062">
        <v>8</v>
      </c>
      <c r="D1062" s="7" t="s">
        <v>2347</v>
      </c>
      <c r="E1062">
        <v>1</v>
      </c>
      <c r="F1062" s="9">
        <v>24</v>
      </c>
      <c r="G1062" s="7" t="s">
        <v>2348</v>
      </c>
      <c r="H1062" s="7" t="s">
        <v>2353</v>
      </c>
      <c r="I1062">
        <v>0</v>
      </c>
      <c r="J1062">
        <v>0</v>
      </c>
    </row>
    <row r="1063" spans="1:10" x14ac:dyDescent="0.25">
      <c r="A1063" s="7" t="s">
        <v>689</v>
      </c>
      <c r="B1063" s="7" t="s">
        <v>1815</v>
      </c>
      <c r="C1063">
        <v>8</v>
      </c>
      <c r="D1063" s="7" t="s">
        <v>2347</v>
      </c>
      <c r="E1063">
        <v>1</v>
      </c>
      <c r="F1063" s="9">
        <v>48</v>
      </c>
      <c r="G1063" s="7" t="s">
        <v>2348</v>
      </c>
      <c r="H1063" s="7" t="s">
        <v>2353</v>
      </c>
      <c r="I1063">
        <v>0</v>
      </c>
      <c r="J1063">
        <v>0</v>
      </c>
    </row>
    <row r="1064" spans="1:10" x14ac:dyDescent="0.25">
      <c r="A1064" s="7" t="s">
        <v>690</v>
      </c>
      <c r="B1064" s="7" t="s">
        <v>1816</v>
      </c>
      <c r="C1064">
        <v>8</v>
      </c>
      <c r="D1064" s="7" t="s">
        <v>2347</v>
      </c>
      <c r="E1064">
        <v>1</v>
      </c>
      <c r="F1064" s="9">
        <v>6</v>
      </c>
      <c r="G1064" s="7" t="s">
        <v>2348</v>
      </c>
      <c r="H1064" s="7" t="s">
        <v>2353</v>
      </c>
      <c r="I1064">
        <v>0</v>
      </c>
      <c r="J1064">
        <v>0</v>
      </c>
    </row>
    <row r="1065" spans="1:10" x14ac:dyDescent="0.25">
      <c r="A1065" s="7" t="s">
        <v>691</v>
      </c>
      <c r="B1065" s="7" t="s">
        <v>1817</v>
      </c>
      <c r="C1065">
        <v>8</v>
      </c>
      <c r="D1065" s="7" t="s">
        <v>2347</v>
      </c>
      <c r="E1065">
        <v>1</v>
      </c>
      <c r="F1065" s="9">
        <v>6</v>
      </c>
      <c r="G1065" s="7" t="s">
        <v>2348</v>
      </c>
      <c r="H1065" s="7" t="s">
        <v>2353</v>
      </c>
      <c r="I1065">
        <v>0</v>
      </c>
      <c r="J1065">
        <v>0</v>
      </c>
    </row>
    <row r="1066" spans="1:10" x14ac:dyDescent="0.25">
      <c r="A1066" s="7" t="s">
        <v>692</v>
      </c>
      <c r="B1066" s="7" t="s">
        <v>1818</v>
      </c>
      <c r="C1066">
        <v>8</v>
      </c>
      <c r="D1066" s="7" t="s">
        <v>2347</v>
      </c>
      <c r="E1066">
        <v>1</v>
      </c>
      <c r="F1066" s="9">
        <v>4</v>
      </c>
      <c r="G1066" s="7" t="s">
        <v>2348</v>
      </c>
      <c r="H1066" s="7" t="s">
        <v>2353</v>
      </c>
      <c r="I1066">
        <v>0</v>
      </c>
      <c r="J1066">
        <v>0</v>
      </c>
    </row>
    <row r="1067" spans="1:10" x14ac:dyDescent="0.25">
      <c r="A1067" s="7" t="s">
        <v>693</v>
      </c>
      <c r="B1067" s="7" t="s">
        <v>1819</v>
      </c>
      <c r="C1067">
        <v>8</v>
      </c>
      <c r="D1067" s="7" t="s">
        <v>2347</v>
      </c>
      <c r="E1067">
        <v>1</v>
      </c>
      <c r="F1067" s="9">
        <v>48</v>
      </c>
      <c r="G1067" s="7" t="s">
        <v>2348</v>
      </c>
      <c r="H1067" s="7" t="s">
        <v>2353</v>
      </c>
      <c r="I1067">
        <v>0</v>
      </c>
      <c r="J1067">
        <v>0</v>
      </c>
    </row>
    <row r="1068" spans="1:10" x14ac:dyDescent="0.25">
      <c r="A1068" s="7" t="s">
        <v>694</v>
      </c>
      <c r="B1068" s="7" t="s">
        <v>1820</v>
      </c>
      <c r="C1068">
        <v>8</v>
      </c>
      <c r="D1068" s="7" t="s">
        <v>2347</v>
      </c>
      <c r="E1068">
        <v>1</v>
      </c>
      <c r="F1068" s="9">
        <v>48</v>
      </c>
      <c r="G1068" s="7" t="s">
        <v>2348</v>
      </c>
      <c r="H1068" s="7" t="s">
        <v>2353</v>
      </c>
      <c r="I1068">
        <v>0</v>
      </c>
      <c r="J1068">
        <v>0</v>
      </c>
    </row>
    <row r="1069" spans="1:10" x14ac:dyDescent="0.25">
      <c r="A1069" s="7" t="s">
        <v>695</v>
      </c>
      <c r="B1069" s="7" t="s">
        <v>1821</v>
      </c>
      <c r="C1069">
        <v>8</v>
      </c>
      <c r="D1069" s="7" t="s">
        <v>2347</v>
      </c>
      <c r="E1069">
        <v>1</v>
      </c>
      <c r="F1069" s="9">
        <v>96</v>
      </c>
      <c r="G1069" s="7" t="s">
        <v>2348</v>
      </c>
      <c r="H1069" s="7" t="s">
        <v>2353</v>
      </c>
      <c r="I1069">
        <v>0</v>
      </c>
      <c r="J1069">
        <v>0</v>
      </c>
    </row>
    <row r="1070" spans="1:10" x14ac:dyDescent="0.25">
      <c r="A1070" s="7" t="s">
        <v>696</v>
      </c>
      <c r="B1070" s="7" t="s">
        <v>1822</v>
      </c>
      <c r="C1070">
        <v>8</v>
      </c>
      <c r="D1070" s="7" t="s">
        <v>2347</v>
      </c>
      <c r="E1070">
        <v>1</v>
      </c>
      <c r="F1070" s="9">
        <v>96</v>
      </c>
      <c r="G1070" s="7" t="s">
        <v>2348</v>
      </c>
      <c r="H1070" s="7" t="s">
        <v>2353</v>
      </c>
      <c r="I1070">
        <v>0</v>
      </c>
      <c r="J1070">
        <v>0</v>
      </c>
    </row>
    <row r="1071" spans="1:10" x14ac:dyDescent="0.25">
      <c r="A1071" s="7" t="s">
        <v>697</v>
      </c>
      <c r="B1071" s="7" t="s">
        <v>1823</v>
      </c>
      <c r="C1071">
        <v>8</v>
      </c>
      <c r="D1071" s="7" t="s">
        <v>2347</v>
      </c>
      <c r="E1071">
        <v>1</v>
      </c>
      <c r="F1071" s="9">
        <v>96</v>
      </c>
      <c r="G1071" s="7" t="s">
        <v>2348</v>
      </c>
      <c r="H1071" s="7" t="s">
        <v>2353</v>
      </c>
      <c r="I1071">
        <v>0</v>
      </c>
      <c r="J1071">
        <v>0</v>
      </c>
    </row>
    <row r="1072" spans="1:10" x14ac:dyDescent="0.25">
      <c r="A1072" s="7" t="s">
        <v>698</v>
      </c>
      <c r="B1072" s="7" t="s">
        <v>1824</v>
      </c>
      <c r="C1072">
        <v>8</v>
      </c>
      <c r="D1072" s="7" t="s">
        <v>2347</v>
      </c>
      <c r="E1072">
        <v>1</v>
      </c>
      <c r="F1072" s="9">
        <v>96</v>
      </c>
      <c r="G1072" s="7" t="s">
        <v>2348</v>
      </c>
      <c r="H1072" s="7" t="s">
        <v>2353</v>
      </c>
      <c r="I1072">
        <v>0</v>
      </c>
      <c r="J1072">
        <v>0</v>
      </c>
    </row>
    <row r="1073" spans="1:10" x14ac:dyDescent="0.25">
      <c r="A1073" s="7" t="s">
        <v>699</v>
      </c>
      <c r="B1073" s="7" t="s">
        <v>1825</v>
      </c>
      <c r="C1073">
        <v>8</v>
      </c>
      <c r="D1073" s="7" t="s">
        <v>2347</v>
      </c>
      <c r="E1073">
        <v>1</v>
      </c>
      <c r="F1073" s="9">
        <v>60</v>
      </c>
      <c r="G1073" s="7" t="s">
        <v>2348</v>
      </c>
      <c r="H1073" s="7" t="s">
        <v>2353</v>
      </c>
      <c r="I1073">
        <v>0</v>
      </c>
      <c r="J1073">
        <v>0</v>
      </c>
    </row>
    <row r="1074" spans="1:10" x14ac:dyDescent="0.25">
      <c r="A1074" s="7" t="s">
        <v>700</v>
      </c>
      <c r="B1074" s="7" t="s">
        <v>1454</v>
      </c>
      <c r="C1074">
        <v>8</v>
      </c>
      <c r="D1074" s="7" t="s">
        <v>2347</v>
      </c>
      <c r="E1074">
        <v>1</v>
      </c>
      <c r="F1074" s="9">
        <v>120</v>
      </c>
      <c r="G1074" s="7" t="s">
        <v>2348</v>
      </c>
      <c r="H1074" s="7" t="s">
        <v>2353</v>
      </c>
      <c r="I1074">
        <v>0</v>
      </c>
      <c r="J1074">
        <v>0</v>
      </c>
    </row>
    <row r="1075" spans="1:10" x14ac:dyDescent="0.25">
      <c r="A1075" s="7" t="s">
        <v>701</v>
      </c>
      <c r="B1075" s="7" t="s">
        <v>1826</v>
      </c>
      <c r="C1075">
        <v>8</v>
      </c>
      <c r="D1075" s="7" t="s">
        <v>2347</v>
      </c>
      <c r="E1075">
        <v>1</v>
      </c>
      <c r="F1075" s="9">
        <v>24</v>
      </c>
      <c r="G1075" s="7" t="s">
        <v>2348</v>
      </c>
      <c r="H1075" s="7" t="s">
        <v>2353</v>
      </c>
      <c r="I1075">
        <v>0</v>
      </c>
      <c r="J1075">
        <v>0</v>
      </c>
    </row>
    <row r="1076" spans="1:10" x14ac:dyDescent="0.25">
      <c r="A1076" s="7" t="s">
        <v>702</v>
      </c>
      <c r="B1076" s="7" t="s">
        <v>1827</v>
      </c>
      <c r="C1076">
        <v>8</v>
      </c>
      <c r="D1076" s="7" t="s">
        <v>2347</v>
      </c>
      <c r="E1076">
        <v>1</v>
      </c>
      <c r="F1076" s="9">
        <v>12</v>
      </c>
      <c r="G1076" s="7" t="s">
        <v>2348</v>
      </c>
      <c r="H1076" s="7" t="s">
        <v>2353</v>
      </c>
      <c r="I1076">
        <v>0</v>
      </c>
      <c r="J1076">
        <v>0</v>
      </c>
    </row>
    <row r="1077" spans="1:10" x14ac:dyDescent="0.25">
      <c r="A1077" s="7" t="s">
        <v>703</v>
      </c>
      <c r="B1077" s="7" t="s">
        <v>1828</v>
      </c>
      <c r="C1077">
        <v>8</v>
      </c>
      <c r="D1077" s="7" t="s">
        <v>2347</v>
      </c>
      <c r="E1077">
        <v>1</v>
      </c>
      <c r="F1077" s="9">
        <v>48</v>
      </c>
      <c r="G1077" s="7" t="s">
        <v>2348</v>
      </c>
      <c r="H1077" s="7" t="s">
        <v>2353</v>
      </c>
      <c r="I1077">
        <v>0</v>
      </c>
      <c r="J1077">
        <v>0</v>
      </c>
    </row>
    <row r="1078" spans="1:10" x14ac:dyDescent="0.25">
      <c r="A1078" s="7" t="s">
        <v>704</v>
      </c>
      <c r="B1078" s="7" t="s">
        <v>1829</v>
      </c>
      <c r="C1078">
        <v>8</v>
      </c>
      <c r="D1078" s="7" t="s">
        <v>2347</v>
      </c>
      <c r="E1078">
        <v>1</v>
      </c>
      <c r="F1078" s="9">
        <v>60</v>
      </c>
      <c r="G1078" s="7" t="s">
        <v>2348</v>
      </c>
      <c r="H1078" s="7" t="s">
        <v>2353</v>
      </c>
      <c r="I1078">
        <v>0</v>
      </c>
      <c r="J1078">
        <v>0</v>
      </c>
    </row>
    <row r="1079" spans="1:10" x14ac:dyDescent="0.25">
      <c r="A1079" s="7" t="s">
        <v>705</v>
      </c>
      <c r="B1079" s="7" t="s">
        <v>1830</v>
      </c>
      <c r="C1079">
        <v>8</v>
      </c>
      <c r="D1079" s="7" t="s">
        <v>2347</v>
      </c>
      <c r="E1079">
        <v>1</v>
      </c>
      <c r="F1079" s="9">
        <v>24</v>
      </c>
      <c r="G1079" s="7" t="s">
        <v>2348</v>
      </c>
      <c r="H1079" s="7" t="s">
        <v>2353</v>
      </c>
      <c r="I1079">
        <v>0</v>
      </c>
      <c r="J1079">
        <v>0</v>
      </c>
    </row>
    <row r="1080" spans="1:10" x14ac:dyDescent="0.25">
      <c r="A1080" s="7" t="s">
        <v>706</v>
      </c>
      <c r="B1080" s="7" t="s">
        <v>1831</v>
      </c>
      <c r="C1080">
        <v>8</v>
      </c>
      <c r="D1080" s="7" t="s">
        <v>2347</v>
      </c>
      <c r="E1080">
        <v>1</v>
      </c>
      <c r="F1080" s="9">
        <v>12</v>
      </c>
      <c r="G1080" s="7" t="s">
        <v>2348</v>
      </c>
      <c r="H1080" s="7" t="s">
        <v>2353</v>
      </c>
      <c r="I1080">
        <v>0</v>
      </c>
      <c r="J1080">
        <v>0</v>
      </c>
    </row>
    <row r="1081" spans="1:10" x14ac:dyDescent="0.25">
      <c r="A1081" s="7" t="s">
        <v>707</v>
      </c>
      <c r="B1081" s="7" t="s">
        <v>1832</v>
      </c>
      <c r="C1081">
        <v>8</v>
      </c>
      <c r="D1081" s="7" t="s">
        <v>2347</v>
      </c>
      <c r="E1081">
        <v>1</v>
      </c>
      <c r="F1081" s="9">
        <v>24</v>
      </c>
      <c r="G1081" s="7" t="s">
        <v>2348</v>
      </c>
      <c r="H1081" s="7" t="s">
        <v>2353</v>
      </c>
      <c r="I1081">
        <v>0</v>
      </c>
      <c r="J1081">
        <v>0</v>
      </c>
    </row>
    <row r="1082" spans="1:10" x14ac:dyDescent="0.25">
      <c r="A1082" s="7" t="s">
        <v>708</v>
      </c>
      <c r="B1082" s="7" t="s">
        <v>1833</v>
      </c>
      <c r="C1082">
        <v>8</v>
      </c>
      <c r="D1082" s="7" t="s">
        <v>2347</v>
      </c>
      <c r="E1082">
        <v>1</v>
      </c>
      <c r="F1082" s="9">
        <v>60</v>
      </c>
      <c r="G1082" s="7" t="s">
        <v>2348</v>
      </c>
      <c r="H1082" s="7" t="s">
        <v>2353</v>
      </c>
      <c r="I1082">
        <v>0</v>
      </c>
      <c r="J1082">
        <v>0</v>
      </c>
    </row>
    <row r="1083" spans="1:10" x14ac:dyDescent="0.25">
      <c r="A1083" s="7" t="s">
        <v>709</v>
      </c>
      <c r="B1083" s="7" t="s">
        <v>1834</v>
      </c>
      <c r="C1083">
        <v>8</v>
      </c>
      <c r="D1083" s="7" t="s">
        <v>2347</v>
      </c>
      <c r="E1083">
        <v>1</v>
      </c>
      <c r="F1083" s="9">
        <v>120</v>
      </c>
      <c r="G1083" s="7" t="s">
        <v>2348</v>
      </c>
      <c r="H1083" s="7" t="s">
        <v>2353</v>
      </c>
      <c r="I1083">
        <v>0</v>
      </c>
      <c r="J1083">
        <v>0</v>
      </c>
    </row>
    <row r="1084" spans="1:10" x14ac:dyDescent="0.25">
      <c r="A1084" s="7" t="s">
        <v>710</v>
      </c>
      <c r="B1084" s="7" t="s">
        <v>1835</v>
      </c>
      <c r="C1084">
        <v>8</v>
      </c>
      <c r="D1084" s="7" t="s">
        <v>2347</v>
      </c>
      <c r="E1084">
        <v>1</v>
      </c>
      <c r="F1084" s="9">
        <v>480</v>
      </c>
      <c r="G1084" s="7" t="s">
        <v>2348</v>
      </c>
      <c r="H1084" s="7" t="s">
        <v>2353</v>
      </c>
      <c r="I1084">
        <v>0</v>
      </c>
      <c r="J1084">
        <v>0</v>
      </c>
    </row>
    <row r="1085" spans="1:10" x14ac:dyDescent="0.25">
      <c r="A1085" s="7" t="s">
        <v>711</v>
      </c>
      <c r="B1085" s="7" t="s">
        <v>1836</v>
      </c>
      <c r="C1085">
        <v>8</v>
      </c>
      <c r="D1085" s="7" t="s">
        <v>2347</v>
      </c>
      <c r="E1085">
        <v>1</v>
      </c>
      <c r="F1085" s="9">
        <v>300</v>
      </c>
      <c r="G1085" s="7" t="s">
        <v>2348</v>
      </c>
      <c r="H1085" s="7" t="s">
        <v>2353</v>
      </c>
      <c r="I1085">
        <v>0</v>
      </c>
      <c r="J1085">
        <v>0</v>
      </c>
    </row>
    <row r="1086" spans="1:10" x14ac:dyDescent="0.25">
      <c r="A1086" s="7" t="s">
        <v>712</v>
      </c>
      <c r="B1086" s="7" t="s">
        <v>1469</v>
      </c>
      <c r="C1086">
        <v>8</v>
      </c>
      <c r="D1086" s="7" t="s">
        <v>2347</v>
      </c>
      <c r="E1086">
        <v>1</v>
      </c>
      <c r="F1086" s="9">
        <v>300</v>
      </c>
      <c r="G1086" s="7" t="s">
        <v>2348</v>
      </c>
      <c r="H1086" s="7" t="s">
        <v>2353</v>
      </c>
      <c r="I1086">
        <v>0</v>
      </c>
      <c r="J1086">
        <v>0</v>
      </c>
    </row>
    <row r="1087" spans="1:10" x14ac:dyDescent="0.25">
      <c r="A1087" s="7" t="s">
        <v>713</v>
      </c>
      <c r="B1087" s="7" t="s">
        <v>1837</v>
      </c>
      <c r="C1087">
        <v>8</v>
      </c>
      <c r="D1087" s="7" t="s">
        <v>2347</v>
      </c>
      <c r="E1087">
        <v>1</v>
      </c>
      <c r="F1087" s="9">
        <v>300</v>
      </c>
      <c r="G1087" s="7" t="s">
        <v>2348</v>
      </c>
      <c r="H1087" s="7" t="s">
        <v>2353</v>
      </c>
      <c r="I1087">
        <v>0</v>
      </c>
      <c r="J1087">
        <v>0</v>
      </c>
    </row>
    <row r="1088" spans="1:10" x14ac:dyDescent="0.25">
      <c r="A1088" s="7" t="s">
        <v>714</v>
      </c>
      <c r="B1088" s="7" t="s">
        <v>1838</v>
      </c>
      <c r="C1088">
        <v>8</v>
      </c>
      <c r="D1088" s="7" t="s">
        <v>2347</v>
      </c>
      <c r="E1088">
        <v>1</v>
      </c>
      <c r="F1088" s="9">
        <v>204</v>
      </c>
      <c r="G1088" s="7" t="s">
        <v>2348</v>
      </c>
      <c r="H1088" s="7" t="s">
        <v>2353</v>
      </c>
      <c r="I1088">
        <v>0</v>
      </c>
      <c r="J1088">
        <v>0</v>
      </c>
    </row>
    <row r="1089" spans="1:10" x14ac:dyDescent="0.25">
      <c r="A1089" s="7" t="s">
        <v>715</v>
      </c>
      <c r="B1089" s="7" t="s">
        <v>1839</v>
      </c>
      <c r="C1089">
        <v>8</v>
      </c>
      <c r="D1089" s="7" t="s">
        <v>2347</v>
      </c>
      <c r="E1089">
        <v>1</v>
      </c>
      <c r="F1089" s="9">
        <v>204</v>
      </c>
      <c r="G1089" s="7" t="s">
        <v>2348</v>
      </c>
      <c r="H1089" s="7" t="s">
        <v>2353</v>
      </c>
      <c r="I1089">
        <v>0</v>
      </c>
      <c r="J1089">
        <v>0</v>
      </c>
    </row>
    <row r="1090" spans="1:10" x14ac:dyDescent="0.25">
      <c r="A1090" s="7" t="s">
        <v>716</v>
      </c>
      <c r="B1090" s="7" t="s">
        <v>1840</v>
      </c>
      <c r="C1090">
        <v>8</v>
      </c>
      <c r="D1090" s="7" t="s">
        <v>2347</v>
      </c>
      <c r="E1090">
        <v>1</v>
      </c>
      <c r="F1090" s="9">
        <v>204</v>
      </c>
      <c r="G1090" s="7" t="s">
        <v>2348</v>
      </c>
      <c r="H1090" s="7" t="s">
        <v>2353</v>
      </c>
      <c r="I1090">
        <v>0</v>
      </c>
      <c r="J1090">
        <v>0</v>
      </c>
    </row>
    <row r="1091" spans="1:10" x14ac:dyDescent="0.25">
      <c r="A1091" s="7" t="s">
        <v>717</v>
      </c>
      <c r="B1091" s="7" t="s">
        <v>1841</v>
      </c>
      <c r="C1091">
        <v>8</v>
      </c>
      <c r="D1091" s="7" t="s">
        <v>2347</v>
      </c>
      <c r="E1091">
        <v>1</v>
      </c>
      <c r="F1091" s="9">
        <v>6</v>
      </c>
      <c r="G1091" s="7" t="s">
        <v>2348</v>
      </c>
      <c r="H1091" s="7" t="s">
        <v>2353</v>
      </c>
      <c r="I1091">
        <v>0</v>
      </c>
      <c r="J1091">
        <v>0</v>
      </c>
    </row>
    <row r="1092" spans="1:10" x14ac:dyDescent="0.25">
      <c r="A1092" s="7" t="s">
        <v>718</v>
      </c>
      <c r="B1092" s="7" t="s">
        <v>1842</v>
      </c>
      <c r="C1092">
        <v>8</v>
      </c>
      <c r="D1092" s="7" t="s">
        <v>2347</v>
      </c>
      <c r="E1092">
        <v>1</v>
      </c>
      <c r="F1092" s="9">
        <v>60</v>
      </c>
      <c r="G1092" s="7" t="s">
        <v>2348</v>
      </c>
      <c r="H1092" s="7" t="s">
        <v>2353</v>
      </c>
      <c r="I1092">
        <v>0</v>
      </c>
      <c r="J1092">
        <v>0</v>
      </c>
    </row>
    <row r="1093" spans="1:10" x14ac:dyDescent="0.25">
      <c r="A1093" s="7" t="s">
        <v>719</v>
      </c>
      <c r="B1093" s="7" t="s">
        <v>1843</v>
      </c>
      <c r="C1093">
        <v>8</v>
      </c>
      <c r="D1093" s="7" t="s">
        <v>2347</v>
      </c>
      <c r="E1093">
        <v>1</v>
      </c>
      <c r="F1093" s="9">
        <v>60</v>
      </c>
      <c r="G1093" s="7" t="s">
        <v>2348</v>
      </c>
      <c r="H1093" s="7" t="s">
        <v>2353</v>
      </c>
      <c r="I1093">
        <v>0</v>
      </c>
      <c r="J1093">
        <v>0</v>
      </c>
    </row>
    <row r="1094" spans="1:10" x14ac:dyDescent="0.25">
      <c r="A1094" s="7" t="s">
        <v>720</v>
      </c>
      <c r="B1094" s="7" t="s">
        <v>1844</v>
      </c>
      <c r="C1094">
        <v>8</v>
      </c>
      <c r="D1094" s="7" t="s">
        <v>2347</v>
      </c>
      <c r="E1094">
        <v>1</v>
      </c>
      <c r="F1094" s="9">
        <v>48</v>
      </c>
      <c r="G1094" s="7" t="s">
        <v>2348</v>
      </c>
      <c r="H1094" s="7" t="s">
        <v>2353</v>
      </c>
      <c r="I1094">
        <v>0</v>
      </c>
      <c r="J1094">
        <v>0</v>
      </c>
    </row>
    <row r="1095" spans="1:10" x14ac:dyDescent="0.25">
      <c r="A1095" s="7" t="s">
        <v>721</v>
      </c>
      <c r="B1095" s="7" t="s">
        <v>1845</v>
      </c>
      <c r="C1095">
        <v>8</v>
      </c>
      <c r="D1095" s="7" t="s">
        <v>2347</v>
      </c>
      <c r="E1095">
        <v>1</v>
      </c>
      <c r="F1095" s="9">
        <v>12</v>
      </c>
      <c r="G1095" s="7" t="s">
        <v>2348</v>
      </c>
      <c r="H1095" s="7" t="s">
        <v>2353</v>
      </c>
      <c r="I1095">
        <v>0</v>
      </c>
      <c r="J1095">
        <v>0</v>
      </c>
    </row>
    <row r="1096" spans="1:10" x14ac:dyDescent="0.25">
      <c r="A1096" s="7" t="s">
        <v>722</v>
      </c>
      <c r="B1096" s="7" t="s">
        <v>1846</v>
      </c>
      <c r="C1096">
        <v>8</v>
      </c>
      <c r="D1096" s="7" t="s">
        <v>2347</v>
      </c>
      <c r="E1096">
        <v>1</v>
      </c>
      <c r="F1096" s="9">
        <v>6</v>
      </c>
      <c r="G1096" s="7" t="s">
        <v>2348</v>
      </c>
      <c r="H1096" s="7" t="s">
        <v>2353</v>
      </c>
      <c r="I1096">
        <v>0</v>
      </c>
      <c r="J1096">
        <v>0</v>
      </c>
    </row>
    <row r="1097" spans="1:10" x14ac:dyDescent="0.25">
      <c r="A1097" s="7" t="s">
        <v>723</v>
      </c>
      <c r="B1097" s="7" t="s">
        <v>1847</v>
      </c>
      <c r="C1097">
        <v>8</v>
      </c>
      <c r="D1097" s="7" t="s">
        <v>2347</v>
      </c>
      <c r="E1097">
        <v>1</v>
      </c>
      <c r="F1097" s="9">
        <v>24</v>
      </c>
      <c r="G1097" s="7" t="s">
        <v>2348</v>
      </c>
      <c r="H1097" s="7" t="s">
        <v>2353</v>
      </c>
      <c r="I1097">
        <v>0</v>
      </c>
      <c r="J1097">
        <v>0</v>
      </c>
    </row>
    <row r="1098" spans="1:10" x14ac:dyDescent="0.25">
      <c r="A1098" s="7" t="s">
        <v>724</v>
      </c>
      <c r="B1098" s="7" t="s">
        <v>1848</v>
      </c>
      <c r="C1098">
        <v>8</v>
      </c>
      <c r="D1098" s="7" t="s">
        <v>2347</v>
      </c>
      <c r="E1098">
        <v>1</v>
      </c>
      <c r="F1098" s="9">
        <v>348</v>
      </c>
      <c r="G1098" s="7" t="s">
        <v>2348</v>
      </c>
      <c r="H1098" s="7" t="s">
        <v>2353</v>
      </c>
      <c r="I1098">
        <v>0</v>
      </c>
      <c r="J1098">
        <v>0</v>
      </c>
    </row>
    <row r="1099" spans="1:10" x14ac:dyDescent="0.25">
      <c r="A1099" s="7" t="s">
        <v>725</v>
      </c>
      <c r="B1099" s="7" t="s">
        <v>1849</v>
      </c>
      <c r="C1099">
        <v>8</v>
      </c>
      <c r="D1099" s="7" t="s">
        <v>2347</v>
      </c>
      <c r="E1099">
        <v>1</v>
      </c>
      <c r="F1099" s="9">
        <v>156</v>
      </c>
      <c r="G1099" s="7" t="s">
        <v>2348</v>
      </c>
      <c r="H1099" s="7" t="s">
        <v>2353</v>
      </c>
      <c r="I1099">
        <v>0</v>
      </c>
      <c r="J1099">
        <v>0</v>
      </c>
    </row>
    <row r="1100" spans="1:10" x14ac:dyDescent="0.25">
      <c r="A1100" s="7" t="s">
        <v>726</v>
      </c>
      <c r="B1100" s="7" t="s">
        <v>1850</v>
      </c>
      <c r="C1100">
        <v>8</v>
      </c>
      <c r="D1100" s="7" t="s">
        <v>2347</v>
      </c>
      <c r="E1100">
        <v>1</v>
      </c>
      <c r="F1100" s="9">
        <v>1</v>
      </c>
      <c r="G1100" s="7" t="s">
        <v>2348</v>
      </c>
      <c r="H1100" s="7" t="s">
        <v>2353</v>
      </c>
      <c r="I1100">
        <v>0</v>
      </c>
      <c r="J1100">
        <v>0</v>
      </c>
    </row>
    <row r="1101" spans="1:10" x14ac:dyDescent="0.25">
      <c r="A1101" s="7" t="s">
        <v>727</v>
      </c>
      <c r="B1101" s="7" t="s">
        <v>1851</v>
      </c>
      <c r="C1101">
        <v>8</v>
      </c>
      <c r="D1101" s="7" t="s">
        <v>2347</v>
      </c>
      <c r="E1101">
        <v>1</v>
      </c>
      <c r="F1101" s="9">
        <v>4</v>
      </c>
      <c r="G1101" s="7" t="s">
        <v>2348</v>
      </c>
      <c r="H1101" s="7" t="s">
        <v>2353</v>
      </c>
      <c r="I1101">
        <v>0</v>
      </c>
      <c r="J1101">
        <v>0</v>
      </c>
    </row>
    <row r="1102" spans="1:10" x14ac:dyDescent="0.25">
      <c r="A1102" s="7" t="s">
        <v>728</v>
      </c>
      <c r="B1102" s="7" t="s">
        <v>1852</v>
      </c>
      <c r="C1102">
        <v>8</v>
      </c>
      <c r="D1102" s="7" t="s">
        <v>2347</v>
      </c>
      <c r="E1102">
        <v>1</v>
      </c>
      <c r="F1102" s="9">
        <v>1</v>
      </c>
      <c r="G1102" s="7" t="s">
        <v>2348</v>
      </c>
      <c r="H1102" s="7" t="s">
        <v>2353</v>
      </c>
      <c r="I1102">
        <v>0</v>
      </c>
      <c r="J1102">
        <v>0</v>
      </c>
    </row>
    <row r="1103" spans="1:10" x14ac:dyDescent="0.25">
      <c r="A1103" s="7" t="s">
        <v>729</v>
      </c>
      <c r="B1103" s="7" t="s">
        <v>1853</v>
      </c>
      <c r="C1103">
        <v>8</v>
      </c>
      <c r="D1103" s="7" t="s">
        <v>2347</v>
      </c>
      <c r="E1103">
        <v>1</v>
      </c>
      <c r="F1103" s="9">
        <v>1</v>
      </c>
      <c r="G1103" s="7" t="s">
        <v>2348</v>
      </c>
      <c r="H1103" s="7" t="s">
        <v>2353</v>
      </c>
      <c r="I1103">
        <v>0</v>
      </c>
      <c r="J1103">
        <v>0</v>
      </c>
    </row>
    <row r="1104" spans="1:10" x14ac:dyDescent="0.25">
      <c r="A1104" s="7" t="s">
        <v>730</v>
      </c>
      <c r="B1104" s="7" t="s">
        <v>1854</v>
      </c>
      <c r="C1104">
        <v>8</v>
      </c>
      <c r="D1104" s="7" t="s">
        <v>2347</v>
      </c>
      <c r="E1104">
        <v>1</v>
      </c>
      <c r="F1104" s="9">
        <v>6</v>
      </c>
      <c r="G1104" s="7" t="s">
        <v>2348</v>
      </c>
      <c r="H1104" s="7" t="s">
        <v>2353</v>
      </c>
      <c r="I1104">
        <v>0</v>
      </c>
      <c r="J1104">
        <v>0</v>
      </c>
    </row>
    <row r="1105" spans="1:10" x14ac:dyDescent="0.25">
      <c r="A1105" s="7" t="s">
        <v>731</v>
      </c>
      <c r="B1105" s="7" t="s">
        <v>1855</v>
      </c>
      <c r="C1105">
        <v>8</v>
      </c>
      <c r="D1105" s="7" t="s">
        <v>2347</v>
      </c>
      <c r="E1105">
        <v>1</v>
      </c>
      <c r="F1105" s="9">
        <v>6</v>
      </c>
      <c r="G1105" s="7" t="s">
        <v>2348</v>
      </c>
      <c r="H1105" s="7" t="s">
        <v>2353</v>
      </c>
      <c r="I1105">
        <v>0</v>
      </c>
      <c r="J1105">
        <v>0</v>
      </c>
    </row>
    <row r="1106" spans="1:10" x14ac:dyDescent="0.25">
      <c r="A1106" s="7" t="s">
        <v>732</v>
      </c>
      <c r="B1106" s="7" t="s">
        <v>1856</v>
      </c>
      <c r="C1106">
        <v>8</v>
      </c>
      <c r="D1106" s="7" t="s">
        <v>2347</v>
      </c>
      <c r="E1106">
        <v>1</v>
      </c>
      <c r="F1106" s="9">
        <v>6</v>
      </c>
      <c r="G1106" s="7" t="s">
        <v>2348</v>
      </c>
      <c r="H1106" s="7" t="s">
        <v>2353</v>
      </c>
      <c r="I1106">
        <v>0</v>
      </c>
      <c r="J1106">
        <v>0</v>
      </c>
    </row>
    <row r="1107" spans="1:10" x14ac:dyDescent="0.25">
      <c r="A1107" s="7" t="s">
        <v>733</v>
      </c>
      <c r="B1107" s="7" t="s">
        <v>1857</v>
      </c>
      <c r="C1107">
        <v>8</v>
      </c>
      <c r="D1107" s="7" t="s">
        <v>2347</v>
      </c>
      <c r="E1107">
        <v>1</v>
      </c>
      <c r="F1107" s="9">
        <v>2</v>
      </c>
      <c r="G1107" s="7" t="s">
        <v>2348</v>
      </c>
      <c r="H1107" s="7" t="s">
        <v>2353</v>
      </c>
      <c r="I1107">
        <v>0</v>
      </c>
      <c r="J1107">
        <v>0</v>
      </c>
    </row>
    <row r="1108" spans="1:10" x14ac:dyDescent="0.25">
      <c r="A1108" s="7" t="s">
        <v>734</v>
      </c>
      <c r="B1108" s="7" t="s">
        <v>1858</v>
      </c>
      <c r="C1108">
        <v>8</v>
      </c>
      <c r="D1108" s="7" t="s">
        <v>2347</v>
      </c>
      <c r="E1108">
        <v>1</v>
      </c>
      <c r="F1108" s="9">
        <v>60</v>
      </c>
      <c r="G1108" s="7" t="s">
        <v>2348</v>
      </c>
      <c r="H1108" s="7" t="s">
        <v>2353</v>
      </c>
      <c r="I1108">
        <v>0</v>
      </c>
      <c r="J1108">
        <v>0</v>
      </c>
    </row>
    <row r="1109" spans="1:10" x14ac:dyDescent="0.25">
      <c r="A1109" s="7" t="s">
        <v>735</v>
      </c>
      <c r="B1109" s="7" t="s">
        <v>1859</v>
      </c>
      <c r="C1109">
        <v>8</v>
      </c>
      <c r="D1109" s="7" t="s">
        <v>2347</v>
      </c>
      <c r="E1109">
        <v>1</v>
      </c>
      <c r="F1109" s="9">
        <v>4</v>
      </c>
      <c r="G1109" s="7" t="s">
        <v>2348</v>
      </c>
      <c r="H1109" s="7" t="s">
        <v>2353</v>
      </c>
      <c r="I1109">
        <v>0</v>
      </c>
      <c r="J1109">
        <v>0</v>
      </c>
    </row>
    <row r="1110" spans="1:10" x14ac:dyDescent="0.25">
      <c r="A1110" s="7" t="s">
        <v>736</v>
      </c>
      <c r="B1110" s="7" t="s">
        <v>1860</v>
      </c>
      <c r="C1110">
        <v>8</v>
      </c>
      <c r="D1110" s="7" t="s">
        <v>2347</v>
      </c>
      <c r="E1110">
        <v>1</v>
      </c>
      <c r="F1110" s="9">
        <v>50</v>
      </c>
      <c r="G1110" s="7" t="s">
        <v>2348</v>
      </c>
      <c r="H1110" s="7" t="s">
        <v>2353</v>
      </c>
      <c r="I1110">
        <v>0</v>
      </c>
      <c r="J1110">
        <v>0</v>
      </c>
    </row>
    <row r="1111" spans="1:10" x14ac:dyDescent="0.25">
      <c r="A1111" s="7" t="s">
        <v>737</v>
      </c>
      <c r="B1111" s="7" t="s">
        <v>1861</v>
      </c>
      <c r="C1111">
        <v>8</v>
      </c>
      <c r="D1111" s="7" t="s">
        <v>2347</v>
      </c>
      <c r="E1111">
        <v>1</v>
      </c>
      <c r="F1111" s="9">
        <v>10</v>
      </c>
      <c r="G1111" s="7" t="s">
        <v>2348</v>
      </c>
      <c r="H1111" s="7" t="s">
        <v>2353</v>
      </c>
      <c r="I1111">
        <v>0</v>
      </c>
      <c r="J1111">
        <v>0</v>
      </c>
    </row>
    <row r="1112" spans="1:10" x14ac:dyDescent="0.25">
      <c r="A1112" s="7" t="s">
        <v>738</v>
      </c>
      <c r="B1112" s="7" t="s">
        <v>1862</v>
      </c>
      <c r="C1112">
        <v>8</v>
      </c>
      <c r="D1112" s="7" t="s">
        <v>2347</v>
      </c>
      <c r="E1112">
        <v>1</v>
      </c>
      <c r="F1112" s="9">
        <v>2</v>
      </c>
      <c r="G1112" s="7" t="s">
        <v>2348</v>
      </c>
      <c r="H1112" s="7" t="s">
        <v>2353</v>
      </c>
      <c r="I1112">
        <v>0</v>
      </c>
      <c r="J1112">
        <v>0</v>
      </c>
    </row>
    <row r="1113" spans="1:10" x14ac:dyDescent="0.25">
      <c r="A1113" s="7" t="s">
        <v>739</v>
      </c>
      <c r="B1113" s="7" t="s">
        <v>1863</v>
      </c>
      <c r="C1113">
        <v>8</v>
      </c>
      <c r="D1113" s="7" t="s">
        <v>2347</v>
      </c>
      <c r="E1113">
        <v>1</v>
      </c>
      <c r="F1113" s="9">
        <v>2</v>
      </c>
      <c r="G1113" s="7" t="s">
        <v>2348</v>
      </c>
      <c r="H1113" s="7" t="s">
        <v>2353</v>
      </c>
      <c r="I1113">
        <v>0</v>
      </c>
      <c r="J1113">
        <v>0</v>
      </c>
    </row>
    <row r="1114" spans="1:10" x14ac:dyDescent="0.25">
      <c r="A1114" s="7" t="s">
        <v>740</v>
      </c>
      <c r="B1114" s="7" t="s">
        <v>1864</v>
      </c>
      <c r="C1114">
        <v>8</v>
      </c>
      <c r="D1114" s="7" t="s">
        <v>2347</v>
      </c>
      <c r="E1114">
        <v>1</v>
      </c>
      <c r="F1114" s="9">
        <v>4</v>
      </c>
      <c r="G1114" s="7" t="s">
        <v>2348</v>
      </c>
      <c r="H1114" s="7" t="s">
        <v>2353</v>
      </c>
      <c r="I1114">
        <v>0</v>
      </c>
      <c r="J1114">
        <v>0</v>
      </c>
    </row>
    <row r="1115" spans="1:10" x14ac:dyDescent="0.25">
      <c r="A1115" s="7" t="s">
        <v>741</v>
      </c>
      <c r="B1115" s="7" t="s">
        <v>1865</v>
      </c>
      <c r="C1115">
        <v>8</v>
      </c>
      <c r="D1115" s="7" t="s">
        <v>2347</v>
      </c>
      <c r="E1115">
        <v>1</v>
      </c>
      <c r="F1115" s="9">
        <v>1</v>
      </c>
      <c r="G1115" s="7" t="s">
        <v>2348</v>
      </c>
      <c r="H1115" s="7" t="s">
        <v>2353</v>
      </c>
      <c r="I1115">
        <v>0</v>
      </c>
      <c r="J1115">
        <v>0</v>
      </c>
    </row>
    <row r="1116" spans="1:10" x14ac:dyDescent="0.25">
      <c r="A1116" s="7" t="s">
        <v>742</v>
      </c>
      <c r="B1116" s="7" t="s">
        <v>1866</v>
      </c>
      <c r="C1116">
        <v>8</v>
      </c>
      <c r="D1116" s="7" t="s">
        <v>2347</v>
      </c>
      <c r="E1116">
        <v>1</v>
      </c>
      <c r="F1116" s="9">
        <v>6</v>
      </c>
      <c r="G1116" s="7" t="s">
        <v>2348</v>
      </c>
      <c r="H1116" s="7" t="s">
        <v>2353</v>
      </c>
      <c r="I1116">
        <v>0</v>
      </c>
      <c r="J1116">
        <v>0</v>
      </c>
    </row>
    <row r="1117" spans="1:10" x14ac:dyDescent="0.25">
      <c r="A1117" s="7" t="s">
        <v>743</v>
      </c>
      <c r="B1117" s="7" t="s">
        <v>1867</v>
      </c>
      <c r="C1117">
        <v>8</v>
      </c>
      <c r="D1117" s="7" t="s">
        <v>2347</v>
      </c>
      <c r="E1117">
        <v>1</v>
      </c>
      <c r="F1117" s="9">
        <v>3</v>
      </c>
      <c r="G1117" s="7" t="s">
        <v>2348</v>
      </c>
      <c r="H1117" s="7" t="s">
        <v>2353</v>
      </c>
      <c r="I1117">
        <v>0</v>
      </c>
      <c r="J1117">
        <v>0</v>
      </c>
    </row>
    <row r="1118" spans="1:10" x14ac:dyDescent="0.25">
      <c r="A1118" s="7" t="s">
        <v>744</v>
      </c>
      <c r="B1118" s="7" t="s">
        <v>1868</v>
      </c>
      <c r="C1118">
        <v>8</v>
      </c>
      <c r="D1118" s="7" t="s">
        <v>2347</v>
      </c>
      <c r="E1118">
        <v>1</v>
      </c>
      <c r="F1118" s="9">
        <v>3</v>
      </c>
      <c r="G1118" s="7" t="s">
        <v>2348</v>
      </c>
      <c r="H1118" s="7" t="s">
        <v>2353</v>
      </c>
      <c r="I1118">
        <v>0</v>
      </c>
      <c r="J1118">
        <v>0</v>
      </c>
    </row>
    <row r="1119" spans="1:10" x14ac:dyDescent="0.25">
      <c r="A1119" s="7" t="s">
        <v>745</v>
      </c>
      <c r="B1119" s="7" t="s">
        <v>1869</v>
      </c>
      <c r="C1119">
        <v>8</v>
      </c>
      <c r="D1119" s="7" t="s">
        <v>2347</v>
      </c>
      <c r="E1119">
        <v>1</v>
      </c>
      <c r="F1119" s="9">
        <v>1</v>
      </c>
      <c r="G1119" s="7" t="s">
        <v>2348</v>
      </c>
      <c r="H1119" s="7" t="s">
        <v>2353</v>
      </c>
      <c r="I1119">
        <v>0</v>
      </c>
      <c r="J1119">
        <v>0</v>
      </c>
    </row>
    <row r="1120" spans="1:10" x14ac:dyDescent="0.25">
      <c r="A1120" s="7" t="s">
        <v>746</v>
      </c>
      <c r="B1120" s="7" t="s">
        <v>1870</v>
      </c>
      <c r="C1120">
        <v>8</v>
      </c>
      <c r="D1120" s="7" t="s">
        <v>2347</v>
      </c>
      <c r="E1120">
        <v>1</v>
      </c>
      <c r="F1120" s="9">
        <v>1</v>
      </c>
      <c r="G1120" s="7" t="s">
        <v>2348</v>
      </c>
      <c r="H1120" s="7" t="s">
        <v>2353</v>
      </c>
      <c r="I1120">
        <v>0</v>
      </c>
      <c r="J1120">
        <v>0</v>
      </c>
    </row>
    <row r="1121" spans="1:10" x14ac:dyDescent="0.25">
      <c r="A1121" s="7" t="s">
        <v>747</v>
      </c>
      <c r="B1121" s="7" t="s">
        <v>1871</v>
      </c>
      <c r="C1121">
        <v>8</v>
      </c>
      <c r="D1121" s="7" t="s">
        <v>2347</v>
      </c>
      <c r="E1121">
        <v>1</v>
      </c>
      <c r="F1121" s="9">
        <v>2</v>
      </c>
      <c r="G1121" s="7" t="s">
        <v>2348</v>
      </c>
      <c r="H1121" s="7" t="s">
        <v>2353</v>
      </c>
      <c r="I1121">
        <v>0</v>
      </c>
      <c r="J1121">
        <v>0</v>
      </c>
    </row>
    <row r="1122" spans="1:10" x14ac:dyDescent="0.25">
      <c r="A1122" s="7" t="s">
        <v>748</v>
      </c>
      <c r="B1122" s="7" t="s">
        <v>1872</v>
      </c>
      <c r="C1122">
        <v>8</v>
      </c>
      <c r="D1122" s="7" t="s">
        <v>2347</v>
      </c>
      <c r="E1122">
        <v>1</v>
      </c>
      <c r="F1122" s="9">
        <v>4</v>
      </c>
      <c r="G1122" s="7" t="s">
        <v>2348</v>
      </c>
      <c r="H1122" s="7" t="s">
        <v>2353</v>
      </c>
      <c r="I1122">
        <v>0</v>
      </c>
      <c r="J1122">
        <v>0</v>
      </c>
    </row>
    <row r="1123" spans="1:10" x14ac:dyDescent="0.25">
      <c r="A1123" s="7" t="s">
        <v>749</v>
      </c>
      <c r="B1123" s="7" t="s">
        <v>1873</v>
      </c>
      <c r="C1123">
        <v>8</v>
      </c>
      <c r="D1123" s="7" t="s">
        <v>2347</v>
      </c>
      <c r="E1123">
        <v>1</v>
      </c>
      <c r="F1123" s="9">
        <v>6</v>
      </c>
      <c r="G1123" s="7" t="s">
        <v>2348</v>
      </c>
      <c r="H1123" s="7" t="s">
        <v>2353</v>
      </c>
      <c r="I1123">
        <v>0</v>
      </c>
      <c r="J1123">
        <v>0</v>
      </c>
    </row>
    <row r="1124" spans="1:10" x14ac:dyDescent="0.25">
      <c r="A1124" s="7" t="s">
        <v>750</v>
      </c>
      <c r="B1124" s="7" t="s">
        <v>1874</v>
      </c>
      <c r="C1124">
        <v>8</v>
      </c>
      <c r="D1124" s="7" t="s">
        <v>2347</v>
      </c>
      <c r="E1124">
        <v>1</v>
      </c>
      <c r="F1124" s="9">
        <v>2</v>
      </c>
      <c r="G1124" s="7" t="s">
        <v>2348</v>
      </c>
      <c r="H1124" s="7" t="s">
        <v>2353</v>
      </c>
      <c r="I1124">
        <v>0</v>
      </c>
      <c r="J1124">
        <v>0</v>
      </c>
    </row>
    <row r="1125" spans="1:10" x14ac:dyDescent="0.25">
      <c r="A1125" s="7" t="s">
        <v>751</v>
      </c>
      <c r="B1125" s="7" t="s">
        <v>1875</v>
      </c>
      <c r="C1125">
        <v>8</v>
      </c>
      <c r="D1125" s="7" t="s">
        <v>2347</v>
      </c>
      <c r="E1125">
        <v>1</v>
      </c>
      <c r="F1125" s="9">
        <v>1</v>
      </c>
      <c r="G1125" s="7" t="s">
        <v>2348</v>
      </c>
      <c r="H1125" s="7" t="s">
        <v>2353</v>
      </c>
      <c r="I1125">
        <v>0</v>
      </c>
      <c r="J1125">
        <v>0</v>
      </c>
    </row>
    <row r="1126" spans="1:10" x14ac:dyDescent="0.25">
      <c r="A1126" s="7" t="s">
        <v>752</v>
      </c>
      <c r="B1126" s="7" t="s">
        <v>1876</v>
      </c>
      <c r="C1126">
        <v>8</v>
      </c>
      <c r="D1126" s="7" t="s">
        <v>2347</v>
      </c>
      <c r="E1126">
        <v>1</v>
      </c>
      <c r="F1126" s="9">
        <v>1</v>
      </c>
      <c r="G1126" s="7" t="s">
        <v>2348</v>
      </c>
      <c r="H1126" s="7" t="s">
        <v>2353</v>
      </c>
      <c r="I1126">
        <v>0</v>
      </c>
      <c r="J1126">
        <v>0</v>
      </c>
    </row>
    <row r="1127" spans="1:10" x14ac:dyDescent="0.25">
      <c r="A1127" s="7" t="s">
        <v>753</v>
      </c>
      <c r="B1127" s="7" t="s">
        <v>1877</v>
      </c>
      <c r="C1127">
        <v>8</v>
      </c>
      <c r="D1127" s="7" t="s">
        <v>2347</v>
      </c>
      <c r="E1127">
        <v>1</v>
      </c>
      <c r="F1127" s="9">
        <v>2</v>
      </c>
      <c r="G1127" s="7" t="s">
        <v>2348</v>
      </c>
      <c r="H1127" s="7" t="s">
        <v>2353</v>
      </c>
      <c r="I1127">
        <v>0</v>
      </c>
      <c r="J1127">
        <v>0</v>
      </c>
    </row>
    <row r="1128" spans="1:10" x14ac:dyDescent="0.25">
      <c r="A1128" s="7" t="s">
        <v>754</v>
      </c>
      <c r="B1128" s="7" t="s">
        <v>1878</v>
      </c>
      <c r="C1128">
        <v>8</v>
      </c>
      <c r="D1128" s="7" t="s">
        <v>2347</v>
      </c>
      <c r="E1128">
        <v>1</v>
      </c>
      <c r="F1128" s="9">
        <v>3</v>
      </c>
      <c r="G1128" s="7" t="s">
        <v>2348</v>
      </c>
      <c r="H1128" s="7" t="s">
        <v>2353</v>
      </c>
      <c r="I1128">
        <v>0</v>
      </c>
      <c r="J1128">
        <v>0</v>
      </c>
    </row>
    <row r="1129" spans="1:10" x14ac:dyDescent="0.25">
      <c r="A1129" s="7" t="s">
        <v>755</v>
      </c>
      <c r="B1129" s="7" t="s">
        <v>1879</v>
      </c>
      <c r="C1129">
        <v>8</v>
      </c>
      <c r="D1129" s="7" t="s">
        <v>2347</v>
      </c>
      <c r="E1129">
        <v>1</v>
      </c>
      <c r="F1129" s="9">
        <v>2</v>
      </c>
      <c r="G1129" s="7" t="s">
        <v>2348</v>
      </c>
      <c r="H1129" s="7" t="s">
        <v>2353</v>
      </c>
      <c r="I1129">
        <v>0</v>
      </c>
      <c r="J1129">
        <v>0</v>
      </c>
    </row>
    <row r="1130" spans="1:10" x14ac:dyDescent="0.25">
      <c r="A1130" s="7" t="s">
        <v>756</v>
      </c>
      <c r="B1130" s="7" t="s">
        <v>1880</v>
      </c>
      <c r="C1130">
        <v>8</v>
      </c>
      <c r="D1130" s="7" t="s">
        <v>2347</v>
      </c>
      <c r="E1130">
        <v>1</v>
      </c>
      <c r="F1130" s="9">
        <v>20</v>
      </c>
      <c r="G1130" s="7" t="s">
        <v>2348</v>
      </c>
      <c r="H1130" s="7" t="s">
        <v>2353</v>
      </c>
      <c r="I1130">
        <v>0</v>
      </c>
      <c r="J1130">
        <v>0</v>
      </c>
    </row>
    <row r="1131" spans="1:10" x14ac:dyDescent="0.25">
      <c r="A1131" s="7" t="s">
        <v>757</v>
      </c>
      <c r="B1131" s="7" t="s">
        <v>1881</v>
      </c>
      <c r="C1131">
        <v>8</v>
      </c>
      <c r="D1131" s="7" t="s">
        <v>2347</v>
      </c>
      <c r="E1131">
        <v>1</v>
      </c>
      <c r="F1131" s="9">
        <v>6</v>
      </c>
      <c r="G1131" s="7" t="s">
        <v>2348</v>
      </c>
      <c r="H1131" s="7" t="s">
        <v>2353</v>
      </c>
      <c r="I1131">
        <v>0</v>
      </c>
      <c r="J1131">
        <v>0</v>
      </c>
    </row>
    <row r="1132" spans="1:10" x14ac:dyDescent="0.25">
      <c r="A1132" s="7" t="s">
        <v>758</v>
      </c>
      <c r="B1132" s="7" t="s">
        <v>1882</v>
      </c>
      <c r="C1132">
        <v>8</v>
      </c>
      <c r="D1132" s="7" t="s">
        <v>2347</v>
      </c>
      <c r="E1132">
        <v>1</v>
      </c>
      <c r="F1132" s="9">
        <v>3</v>
      </c>
      <c r="G1132" s="7" t="s">
        <v>2348</v>
      </c>
      <c r="H1132" s="7" t="s">
        <v>2353</v>
      </c>
      <c r="I1132">
        <v>0</v>
      </c>
      <c r="J1132">
        <v>0</v>
      </c>
    </row>
    <row r="1133" spans="1:10" x14ac:dyDescent="0.25">
      <c r="A1133" s="7" t="s">
        <v>759</v>
      </c>
      <c r="B1133" s="7" t="s">
        <v>1883</v>
      </c>
      <c r="C1133">
        <v>8</v>
      </c>
      <c r="D1133" s="7" t="s">
        <v>2347</v>
      </c>
      <c r="E1133">
        <v>1</v>
      </c>
      <c r="F1133" s="9">
        <v>1</v>
      </c>
      <c r="G1133" s="7" t="s">
        <v>2348</v>
      </c>
      <c r="H1133" s="7" t="s">
        <v>2353</v>
      </c>
      <c r="I1133">
        <v>0</v>
      </c>
      <c r="J1133">
        <v>0</v>
      </c>
    </row>
    <row r="1134" spans="1:10" x14ac:dyDescent="0.25">
      <c r="A1134" s="7" t="s">
        <v>760</v>
      </c>
      <c r="B1134" s="7" t="s">
        <v>1884</v>
      </c>
      <c r="C1134">
        <v>8</v>
      </c>
      <c r="D1134" s="7" t="s">
        <v>2347</v>
      </c>
      <c r="E1134">
        <v>1</v>
      </c>
      <c r="F1134" s="9">
        <v>5</v>
      </c>
      <c r="G1134" s="7" t="s">
        <v>2348</v>
      </c>
      <c r="H1134" s="7" t="s">
        <v>2353</v>
      </c>
      <c r="I1134">
        <v>0</v>
      </c>
      <c r="J1134">
        <v>0</v>
      </c>
    </row>
    <row r="1135" spans="1:10" x14ac:dyDescent="0.25">
      <c r="A1135" s="7" t="s">
        <v>761</v>
      </c>
      <c r="B1135" s="7" t="s">
        <v>1885</v>
      </c>
      <c r="C1135">
        <v>8</v>
      </c>
      <c r="D1135" s="7" t="s">
        <v>2347</v>
      </c>
      <c r="E1135">
        <v>1</v>
      </c>
      <c r="F1135" s="9">
        <v>5</v>
      </c>
      <c r="G1135" s="7" t="s">
        <v>2348</v>
      </c>
      <c r="H1135" s="7" t="s">
        <v>2353</v>
      </c>
      <c r="I1135">
        <v>0</v>
      </c>
      <c r="J1135">
        <v>0</v>
      </c>
    </row>
    <row r="1136" spans="1:10" x14ac:dyDescent="0.25">
      <c r="A1136" s="7" t="s">
        <v>762</v>
      </c>
      <c r="B1136" s="7" t="s">
        <v>1886</v>
      </c>
      <c r="C1136">
        <v>8</v>
      </c>
      <c r="D1136" s="7" t="s">
        <v>2347</v>
      </c>
      <c r="E1136">
        <v>1</v>
      </c>
      <c r="F1136" s="9">
        <v>2</v>
      </c>
      <c r="G1136" s="7" t="s">
        <v>2348</v>
      </c>
      <c r="H1136" s="7" t="s">
        <v>2353</v>
      </c>
      <c r="I1136">
        <v>0</v>
      </c>
      <c r="J1136">
        <v>0</v>
      </c>
    </row>
    <row r="1137" spans="1:10" x14ac:dyDescent="0.25">
      <c r="A1137" s="7" t="s">
        <v>763</v>
      </c>
      <c r="B1137" s="7" t="s">
        <v>1887</v>
      </c>
      <c r="C1137">
        <v>8</v>
      </c>
      <c r="D1137" s="7" t="s">
        <v>2347</v>
      </c>
      <c r="E1137">
        <v>1</v>
      </c>
      <c r="F1137" s="9">
        <v>1</v>
      </c>
      <c r="G1137" s="7" t="s">
        <v>2348</v>
      </c>
      <c r="H1137" s="7" t="s">
        <v>2353</v>
      </c>
      <c r="I1137">
        <v>0</v>
      </c>
      <c r="J1137">
        <v>0</v>
      </c>
    </row>
    <row r="1138" spans="1:10" x14ac:dyDescent="0.25">
      <c r="A1138" s="7" t="s">
        <v>764</v>
      </c>
      <c r="B1138" s="7" t="s">
        <v>1888</v>
      </c>
      <c r="C1138">
        <v>8</v>
      </c>
      <c r="D1138" s="7" t="s">
        <v>2347</v>
      </c>
      <c r="E1138">
        <v>1</v>
      </c>
      <c r="F1138" s="9">
        <v>2</v>
      </c>
      <c r="G1138" s="7" t="s">
        <v>2348</v>
      </c>
      <c r="H1138" s="7" t="s">
        <v>2353</v>
      </c>
      <c r="I1138">
        <v>0</v>
      </c>
      <c r="J1138">
        <v>0</v>
      </c>
    </row>
    <row r="1139" spans="1:10" x14ac:dyDescent="0.25">
      <c r="A1139" s="7" t="s">
        <v>765</v>
      </c>
      <c r="B1139" s="7" t="s">
        <v>1889</v>
      </c>
      <c r="C1139">
        <v>8</v>
      </c>
      <c r="D1139" s="7" t="s">
        <v>2347</v>
      </c>
      <c r="E1139">
        <v>1</v>
      </c>
      <c r="F1139" s="9">
        <v>2</v>
      </c>
      <c r="G1139" s="7" t="s">
        <v>2348</v>
      </c>
      <c r="H1139" s="7" t="s">
        <v>2353</v>
      </c>
      <c r="I1139">
        <v>0</v>
      </c>
      <c r="J1139">
        <v>0</v>
      </c>
    </row>
    <row r="1140" spans="1:10" x14ac:dyDescent="0.25">
      <c r="A1140" s="7" t="s">
        <v>766</v>
      </c>
      <c r="B1140" s="7" t="s">
        <v>1890</v>
      </c>
      <c r="C1140">
        <v>8</v>
      </c>
      <c r="D1140" s="7" t="s">
        <v>2347</v>
      </c>
      <c r="E1140">
        <v>1</v>
      </c>
      <c r="F1140" s="9">
        <v>1</v>
      </c>
      <c r="G1140" s="7" t="s">
        <v>2348</v>
      </c>
      <c r="H1140" s="7" t="s">
        <v>2353</v>
      </c>
      <c r="I1140">
        <v>0</v>
      </c>
      <c r="J1140">
        <v>0</v>
      </c>
    </row>
    <row r="1141" spans="1:10" x14ac:dyDescent="0.25">
      <c r="A1141" s="7" t="s">
        <v>767</v>
      </c>
      <c r="B1141" s="7" t="s">
        <v>1891</v>
      </c>
      <c r="C1141">
        <v>8</v>
      </c>
      <c r="D1141" s="7" t="s">
        <v>2347</v>
      </c>
      <c r="E1141">
        <v>1</v>
      </c>
      <c r="F1141" s="9">
        <v>3</v>
      </c>
      <c r="G1141" s="7" t="s">
        <v>2348</v>
      </c>
      <c r="H1141" s="7" t="s">
        <v>2353</v>
      </c>
      <c r="I1141">
        <v>0</v>
      </c>
      <c r="J1141">
        <v>0</v>
      </c>
    </row>
    <row r="1142" spans="1:10" x14ac:dyDescent="0.25">
      <c r="A1142" s="7" t="s">
        <v>768</v>
      </c>
      <c r="B1142" s="7" t="s">
        <v>1892</v>
      </c>
      <c r="C1142">
        <v>8</v>
      </c>
      <c r="D1142" s="7" t="s">
        <v>2347</v>
      </c>
      <c r="E1142">
        <v>1</v>
      </c>
      <c r="F1142" s="9">
        <v>1</v>
      </c>
      <c r="G1142" s="7" t="s">
        <v>2348</v>
      </c>
      <c r="H1142" s="7" t="s">
        <v>2353</v>
      </c>
      <c r="I1142">
        <v>0</v>
      </c>
      <c r="J1142">
        <v>0</v>
      </c>
    </row>
    <row r="1143" spans="1:10" x14ac:dyDescent="0.25">
      <c r="A1143" s="7" t="s">
        <v>769</v>
      </c>
      <c r="B1143" s="7" t="s">
        <v>1893</v>
      </c>
      <c r="C1143">
        <v>8</v>
      </c>
      <c r="D1143" s="7" t="s">
        <v>2347</v>
      </c>
      <c r="E1143">
        <v>1</v>
      </c>
      <c r="F1143" s="9">
        <v>3</v>
      </c>
      <c r="G1143" s="7" t="s">
        <v>2348</v>
      </c>
      <c r="H1143" s="7" t="s">
        <v>2353</v>
      </c>
      <c r="I1143">
        <v>0</v>
      </c>
      <c r="J1143">
        <v>0</v>
      </c>
    </row>
    <row r="1144" spans="1:10" x14ac:dyDescent="0.25">
      <c r="A1144" s="7" t="s">
        <v>770</v>
      </c>
      <c r="B1144" s="7" t="s">
        <v>1894</v>
      </c>
      <c r="C1144">
        <v>8</v>
      </c>
      <c r="D1144" s="7" t="s">
        <v>2347</v>
      </c>
      <c r="E1144">
        <v>1</v>
      </c>
      <c r="F1144" s="9">
        <v>2</v>
      </c>
      <c r="G1144" s="7" t="s">
        <v>2348</v>
      </c>
      <c r="H1144" s="7" t="s">
        <v>2353</v>
      </c>
      <c r="I1144">
        <v>0</v>
      </c>
      <c r="J1144">
        <v>0</v>
      </c>
    </row>
    <row r="1145" spans="1:10" x14ac:dyDescent="0.25">
      <c r="A1145" s="7" t="s">
        <v>771</v>
      </c>
      <c r="B1145" s="7" t="s">
        <v>1895</v>
      </c>
      <c r="C1145">
        <v>8</v>
      </c>
      <c r="D1145" s="7" t="s">
        <v>2347</v>
      </c>
      <c r="E1145">
        <v>1</v>
      </c>
      <c r="F1145" s="9">
        <v>3</v>
      </c>
      <c r="G1145" s="7" t="s">
        <v>2348</v>
      </c>
      <c r="H1145" s="7" t="s">
        <v>2353</v>
      </c>
      <c r="I1145">
        <v>0</v>
      </c>
      <c r="J1145">
        <v>0</v>
      </c>
    </row>
    <row r="1146" spans="1:10" x14ac:dyDescent="0.25">
      <c r="A1146" s="7" t="s">
        <v>772</v>
      </c>
      <c r="B1146" s="7" t="s">
        <v>1896</v>
      </c>
      <c r="C1146">
        <v>8</v>
      </c>
      <c r="D1146" s="7" t="s">
        <v>2347</v>
      </c>
      <c r="E1146">
        <v>1</v>
      </c>
      <c r="F1146" s="9">
        <v>3</v>
      </c>
      <c r="G1146" s="7" t="s">
        <v>2348</v>
      </c>
      <c r="H1146" s="7" t="s">
        <v>2353</v>
      </c>
      <c r="I1146">
        <v>0</v>
      </c>
      <c r="J1146">
        <v>0</v>
      </c>
    </row>
    <row r="1147" spans="1:10" x14ac:dyDescent="0.25">
      <c r="A1147" s="7" t="s">
        <v>773</v>
      </c>
      <c r="B1147" s="7" t="s">
        <v>1897</v>
      </c>
      <c r="C1147">
        <v>8</v>
      </c>
      <c r="D1147" s="7" t="s">
        <v>2347</v>
      </c>
      <c r="E1147">
        <v>1</v>
      </c>
      <c r="F1147" s="9">
        <v>3</v>
      </c>
      <c r="G1147" s="7" t="s">
        <v>2348</v>
      </c>
      <c r="H1147" s="7" t="s">
        <v>2353</v>
      </c>
      <c r="I1147">
        <v>0</v>
      </c>
      <c r="J1147">
        <v>0</v>
      </c>
    </row>
    <row r="1148" spans="1:10" x14ac:dyDescent="0.25">
      <c r="A1148" s="7" t="s">
        <v>774</v>
      </c>
      <c r="B1148" s="7" t="s">
        <v>1898</v>
      </c>
      <c r="C1148">
        <v>8</v>
      </c>
      <c r="D1148" s="7" t="s">
        <v>2347</v>
      </c>
      <c r="E1148">
        <v>1</v>
      </c>
      <c r="F1148" s="9">
        <v>3</v>
      </c>
      <c r="G1148" s="7" t="s">
        <v>2348</v>
      </c>
      <c r="H1148" s="7" t="s">
        <v>2353</v>
      </c>
      <c r="I1148">
        <v>0</v>
      </c>
      <c r="J1148">
        <v>0</v>
      </c>
    </row>
    <row r="1149" spans="1:10" x14ac:dyDescent="0.25">
      <c r="A1149" s="7" t="s">
        <v>775</v>
      </c>
      <c r="B1149" s="7" t="s">
        <v>1899</v>
      </c>
      <c r="C1149">
        <v>8</v>
      </c>
      <c r="D1149" s="7" t="s">
        <v>2347</v>
      </c>
      <c r="E1149">
        <v>1</v>
      </c>
      <c r="F1149" s="9">
        <v>3</v>
      </c>
      <c r="G1149" s="7" t="s">
        <v>2348</v>
      </c>
      <c r="H1149" s="7" t="s">
        <v>2353</v>
      </c>
      <c r="I1149">
        <v>0</v>
      </c>
      <c r="J1149">
        <v>0</v>
      </c>
    </row>
    <row r="1150" spans="1:10" x14ac:dyDescent="0.25">
      <c r="A1150" s="7" t="s">
        <v>776</v>
      </c>
      <c r="B1150" s="7" t="s">
        <v>1900</v>
      </c>
      <c r="C1150">
        <v>8</v>
      </c>
      <c r="D1150" s="7" t="s">
        <v>2347</v>
      </c>
      <c r="E1150">
        <v>1</v>
      </c>
      <c r="F1150" s="9">
        <v>3</v>
      </c>
      <c r="G1150" s="7" t="s">
        <v>2348</v>
      </c>
      <c r="H1150" s="7" t="s">
        <v>2353</v>
      </c>
      <c r="I1150">
        <v>0</v>
      </c>
      <c r="J1150">
        <v>0</v>
      </c>
    </row>
    <row r="1151" spans="1:10" x14ac:dyDescent="0.25">
      <c r="A1151" s="7" t="s">
        <v>777</v>
      </c>
      <c r="B1151" s="7" t="s">
        <v>1901</v>
      </c>
      <c r="C1151">
        <v>8</v>
      </c>
      <c r="D1151" s="7" t="s">
        <v>2347</v>
      </c>
      <c r="E1151">
        <v>1</v>
      </c>
      <c r="F1151" s="9">
        <v>3</v>
      </c>
      <c r="G1151" s="7" t="s">
        <v>2348</v>
      </c>
      <c r="H1151" s="7" t="s">
        <v>2353</v>
      </c>
      <c r="I1151">
        <v>0</v>
      </c>
      <c r="J1151">
        <v>0</v>
      </c>
    </row>
    <row r="1152" spans="1:10" x14ac:dyDescent="0.25">
      <c r="A1152" s="7" t="s">
        <v>1182</v>
      </c>
      <c r="B1152" s="7" t="s">
        <v>2311</v>
      </c>
      <c r="C1152">
        <v>8</v>
      </c>
      <c r="D1152" s="7" t="s">
        <v>2339</v>
      </c>
      <c r="E1152">
        <v>1</v>
      </c>
      <c r="F1152" s="9">
        <v>10</v>
      </c>
      <c r="G1152" s="7" t="s">
        <v>2340</v>
      </c>
      <c r="H1152" s="7" t="s">
        <v>2353</v>
      </c>
      <c r="I1152">
        <v>0</v>
      </c>
      <c r="J1152">
        <v>0</v>
      </c>
    </row>
    <row r="1153" spans="1:10" x14ac:dyDescent="0.25">
      <c r="A1153" s="7" t="s">
        <v>778</v>
      </c>
      <c r="B1153" s="7" t="s">
        <v>1902</v>
      </c>
      <c r="C1153">
        <v>8</v>
      </c>
      <c r="D1153" s="7" t="s">
        <v>2347</v>
      </c>
      <c r="E1153">
        <v>1</v>
      </c>
      <c r="F1153" s="9">
        <v>96</v>
      </c>
      <c r="G1153" s="7" t="s">
        <v>2348</v>
      </c>
      <c r="H1153" s="7" t="s">
        <v>2353</v>
      </c>
      <c r="I1153">
        <v>0</v>
      </c>
      <c r="J1153">
        <v>0</v>
      </c>
    </row>
    <row r="1154" spans="1:10" x14ac:dyDescent="0.25">
      <c r="A1154" s="7" t="s">
        <v>779</v>
      </c>
      <c r="B1154" s="7" t="s">
        <v>1903</v>
      </c>
      <c r="C1154">
        <v>8</v>
      </c>
      <c r="D1154" s="7" t="s">
        <v>2347</v>
      </c>
      <c r="E1154">
        <v>1</v>
      </c>
      <c r="F1154" s="9">
        <v>204</v>
      </c>
      <c r="G1154" s="7" t="s">
        <v>2348</v>
      </c>
      <c r="H1154" s="7" t="s">
        <v>2353</v>
      </c>
      <c r="I1154">
        <v>0</v>
      </c>
      <c r="J1154">
        <v>0</v>
      </c>
    </row>
    <row r="1155" spans="1:10" x14ac:dyDescent="0.25">
      <c r="A1155" s="7" t="s">
        <v>780</v>
      </c>
      <c r="B1155" s="7" t="s">
        <v>1673</v>
      </c>
      <c r="C1155">
        <v>8</v>
      </c>
      <c r="D1155" s="7" t="s">
        <v>2347</v>
      </c>
      <c r="E1155">
        <v>1</v>
      </c>
      <c r="F1155" s="9">
        <v>4</v>
      </c>
      <c r="G1155" s="7" t="s">
        <v>2348</v>
      </c>
      <c r="H1155" s="7" t="s">
        <v>2353</v>
      </c>
      <c r="I1155">
        <v>0</v>
      </c>
      <c r="J1155">
        <v>0</v>
      </c>
    </row>
    <row r="1156" spans="1:10" x14ac:dyDescent="0.25">
      <c r="A1156" s="7" t="s">
        <v>781</v>
      </c>
      <c r="B1156" s="7" t="s">
        <v>1904</v>
      </c>
      <c r="C1156">
        <v>8</v>
      </c>
      <c r="D1156" s="7" t="s">
        <v>2347</v>
      </c>
      <c r="E1156">
        <v>1</v>
      </c>
      <c r="F1156" s="9">
        <v>96</v>
      </c>
      <c r="G1156" s="7" t="s">
        <v>2348</v>
      </c>
      <c r="H1156" s="7" t="s">
        <v>2353</v>
      </c>
      <c r="I1156">
        <v>0</v>
      </c>
      <c r="J1156">
        <v>0</v>
      </c>
    </row>
    <row r="1157" spans="1:10" x14ac:dyDescent="0.25">
      <c r="A1157" s="7" t="s">
        <v>782</v>
      </c>
      <c r="B1157" s="7" t="s">
        <v>1905</v>
      </c>
      <c r="C1157">
        <v>8</v>
      </c>
      <c r="D1157" s="7" t="s">
        <v>2347</v>
      </c>
      <c r="E1157">
        <v>1</v>
      </c>
      <c r="F1157" s="9">
        <v>96</v>
      </c>
      <c r="G1157" s="7" t="s">
        <v>2348</v>
      </c>
      <c r="H1157" s="7" t="s">
        <v>2353</v>
      </c>
      <c r="I1157">
        <v>0</v>
      </c>
      <c r="J1157">
        <v>0</v>
      </c>
    </row>
    <row r="1158" spans="1:10" x14ac:dyDescent="0.25">
      <c r="A1158" s="7" t="s">
        <v>783</v>
      </c>
      <c r="B1158" s="7" t="s">
        <v>1906</v>
      </c>
      <c r="C1158">
        <v>8</v>
      </c>
      <c r="D1158" s="7" t="s">
        <v>2347</v>
      </c>
      <c r="E1158">
        <v>1</v>
      </c>
      <c r="F1158" s="9">
        <v>10</v>
      </c>
      <c r="G1158" s="7" t="s">
        <v>2348</v>
      </c>
      <c r="H1158" s="7" t="s">
        <v>2353</v>
      </c>
      <c r="I1158">
        <v>0</v>
      </c>
      <c r="J1158">
        <v>0</v>
      </c>
    </row>
    <row r="1159" spans="1:10" x14ac:dyDescent="0.25">
      <c r="A1159" s="7" t="s">
        <v>784</v>
      </c>
      <c r="B1159" s="7" t="s">
        <v>1907</v>
      </c>
      <c r="C1159">
        <v>8</v>
      </c>
      <c r="D1159" s="7" t="s">
        <v>2347</v>
      </c>
      <c r="E1159">
        <v>1</v>
      </c>
      <c r="F1159" s="9">
        <v>2</v>
      </c>
      <c r="G1159" s="7" t="s">
        <v>2348</v>
      </c>
      <c r="H1159" s="7" t="s">
        <v>2353</v>
      </c>
      <c r="I1159">
        <v>0</v>
      </c>
      <c r="J1159">
        <v>0</v>
      </c>
    </row>
    <row r="1160" spans="1:10" x14ac:dyDescent="0.25">
      <c r="A1160" s="7" t="s">
        <v>785</v>
      </c>
      <c r="B1160" s="7" t="s">
        <v>1908</v>
      </c>
      <c r="C1160">
        <v>8</v>
      </c>
      <c r="D1160" s="7" t="s">
        <v>2347</v>
      </c>
      <c r="E1160">
        <v>1</v>
      </c>
      <c r="F1160" s="9">
        <v>4</v>
      </c>
      <c r="G1160" s="7" t="s">
        <v>2348</v>
      </c>
      <c r="H1160" s="7" t="s">
        <v>2353</v>
      </c>
      <c r="I1160">
        <v>0</v>
      </c>
      <c r="J1160">
        <v>0</v>
      </c>
    </row>
    <row r="1161" spans="1:10" x14ac:dyDescent="0.25">
      <c r="A1161" s="7" t="s">
        <v>786</v>
      </c>
      <c r="B1161" s="7" t="s">
        <v>1909</v>
      </c>
      <c r="C1161">
        <v>8</v>
      </c>
      <c r="D1161" s="7" t="s">
        <v>2347</v>
      </c>
      <c r="E1161">
        <v>1</v>
      </c>
      <c r="F1161" s="9">
        <v>20</v>
      </c>
      <c r="G1161" s="7" t="s">
        <v>2348</v>
      </c>
      <c r="H1161" s="7" t="s">
        <v>2353</v>
      </c>
      <c r="I1161">
        <v>0</v>
      </c>
      <c r="J1161">
        <v>0</v>
      </c>
    </row>
    <row r="1162" spans="1:10" x14ac:dyDescent="0.25">
      <c r="A1162" s="7" t="s">
        <v>787</v>
      </c>
      <c r="B1162" s="7" t="s">
        <v>1910</v>
      </c>
      <c r="C1162">
        <v>8</v>
      </c>
      <c r="D1162" s="7" t="s">
        <v>2347</v>
      </c>
      <c r="E1162">
        <v>1</v>
      </c>
      <c r="F1162" s="9">
        <v>1</v>
      </c>
      <c r="G1162" s="7" t="s">
        <v>2348</v>
      </c>
      <c r="H1162" s="7" t="s">
        <v>2353</v>
      </c>
      <c r="I1162">
        <v>0</v>
      </c>
      <c r="J1162">
        <v>0</v>
      </c>
    </row>
    <row r="1163" spans="1:10" x14ac:dyDescent="0.25">
      <c r="A1163" s="7" t="s">
        <v>788</v>
      </c>
      <c r="B1163" s="7" t="s">
        <v>1910</v>
      </c>
      <c r="C1163">
        <v>8</v>
      </c>
      <c r="D1163" s="7" t="s">
        <v>2347</v>
      </c>
      <c r="E1163">
        <v>1</v>
      </c>
      <c r="F1163" s="9">
        <v>1</v>
      </c>
      <c r="G1163" s="7" t="s">
        <v>2348</v>
      </c>
      <c r="H1163" s="7" t="s">
        <v>2353</v>
      </c>
      <c r="I1163">
        <v>0</v>
      </c>
      <c r="J1163">
        <v>0</v>
      </c>
    </row>
    <row r="1164" spans="1:10" x14ac:dyDescent="0.25">
      <c r="A1164" s="7" t="s">
        <v>789</v>
      </c>
      <c r="B1164" s="7" t="s">
        <v>1911</v>
      </c>
      <c r="C1164">
        <v>8</v>
      </c>
      <c r="D1164" s="7" t="s">
        <v>2347</v>
      </c>
      <c r="E1164">
        <v>1</v>
      </c>
      <c r="F1164" s="9">
        <v>2</v>
      </c>
      <c r="G1164" s="7" t="s">
        <v>2348</v>
      </c>
      <c r="H1164" s="7" t="s">
        <v>2353</v>
      </c>
      <c r="I1164">
        <v>0</v>
      </c>
      <c r="J1164">
        <v>0</v>
      </c>
    </row>
    <row r="1165" spans="1:10" x14ac:dyDescent="0.25">
      <c r="A1165" s="7" t="s">
        <v>790</v>
      </c>
      <c r="B1165" s="7" t="s">
        <v>1912</v>
      </c>
      <c r="C1165">
        <v>8</v>
      </c>
      <c r="D1165" s="7" t="s">
        <v>2347</v>
      </c>
      <c r="E1165">
        <v>1</v>
      </c>
      <c r="F1165" s="9">
        <v>312</v>
      </c>
      <c r="G1165" s="7" t="s">
        <v>2348</v>
      </c>
      <c r="H1165" s="7" t="s">
        <v>2353</v>
      </c>
      <c r="I1165">
        <v>0</v>
      </c>
      <c r="J1165">
        <v>0</v>
      </c>
    </row>
    <row r="1166" spans="1:10" x14ac:dyDescent="0.25">
      <c r="A1166" s="7" t="s">
        <v>791</v>
      </c>
      <c r="B1166" s="7" t="s">
        <v>1913</v>
      </c>
      <c r="C1166">
        <v>8</v>
      </c>
      <c r="D1166" s="7" t="s">
        <v>2347</v>
      </c>
      <c r="E1166">
        <v>1</v>
      </c>
      <c r="F1166" s="9">
        <v>300</v>
      </c>
      <c r="G1166" s="7" t="s">
        <v>2348</v>
      </c>
      <c r="H1166" s="7" t="s">
        <v>2353</v>
      </c>
      <c r="I1166">
        <v>0</v>
      </c>
      <c r="J1166">
        <v>0</v>
      </c>
    </row>
    <row r="1167" spans="1:10" x14ac:dyDescent="0.25">
      <c r="A1167" s="7" t="s">
        <v>1183</v>
      </c>
      <c r="B1167" s="7" t="s">
        <v>2312</v>
      </c>
      <c r="C1167">
        <v>8</v>
      </c>
      <c r="D1167" s="7" t="s">
        <v>2339</v>
      </c>
      <c r="E1167">
        <v>1</v>
      </c>
      <c r="F1167" s="9">
        <v>1</v>
      </c>
      <c r="G1167" s="7" t="s">
        <v>2340</v>
      </c>
      <c r="H1167" s="7" t="s">
        <v>2353</v>
      </c>
      <c r="I1167">
        <v>0</v>
      </c>
      <c r="J1167">
        <v>0</v>
      </c>
    </row>
    <row r="1168" spans="1:10" x14ac:dyDescent="0.25">
      <c r="A1168" s="7" t="s">
        <v>1184</v>
      </c>
      <c r="B1168" s="7" t="s">
        <v>1772</v>
      </c>
      <c r="C1168">
        <v>8</v>
      </c>
      <c r="D1168" s="7" t="s">
        <v>2339</v>
      </c>
      <c r="E1168">
        <v>1</v>
      </c>
      <c r="F1168" s="9">
        <v>5</v>
      </c>
      <c r="G1168" s="7" t="s">
        <v>2340</v>
      </c>
      <c r="H1168" s="7" t="s">
        <v>2353</v>
      </c>
      <c r="I1168">
        <v>0</v>
      </c>
      <c r="J1168">
        <v>0</v>
      </c>
    </row>
    <row r="1169" spans="1:10" x14ac:dyDescent="0.25">
      <c r="A1169" s="7" t="s">
        <v>792</v>
      </c>
      <c r="B1169" s="7" t="s">
        <v>1914</v>
      </c>
      <c r="C1169">
        <v>8</v>
      </c>
      <c r="D1169" s="7" t="s">
        <v>2347</v>
      </c>
      <c r="E1169">
        <v>1</v>
      </c>
      <c r="F1169" s="9">
        <v>204</v>
      </c>
      <c r="G1169" s="7" t="s">
        <v>2348</v>
      </c>
      <c r="H1169" s="7" t="s">
        <v>2353</v>
      </c>
      <c r="I1169">
        <v>0</v>
      </c>
      <c r="J1169">
        <v>0</v>
      </c>
    </row>
    <row r="1170" spans="1:10" x14ac:dyDescent="0.25">
      <c r="A1170" s="7" t="s">
        <v>793</v>
      </c>
      <c r="B1170" s="7" t="s">
        <v>1915</v>
      </c>
      <c r="C1170">
        <v>8</v>
      </c>
      <c r="D1170" s="7" t="s">
        <v>2347</v>
      </c>
      <c r="E1170">
        <v>1</v>
      </c>
      <c r="F1170" s="9">
        <v>204</v>
      </c>
      <c r="G1170" s="7" t="s">
        <v>2348</v>
      </c>
      <c r="H1170" s="7" t="s">
        <v>2353</v>
      </c>
      <c r="I1170">
        <v>0</v>
      </c>
      <c r="J1170">
        <v>0</v>
      </c>
    </row>
    <row r="1171" spans="1:10" x14ac:dyDescent="0.25">
      <c r="A1171" s="7" t="s">
        <v>1185</v>
      </c>
      <c r="B1171" s="7" t="s">
        <v>1773</v>
      </c>
      <c r="C1171">
        <v>8</v>
      </c>
      <c r="D1171" s="7" t="s">
        <v>2339</v>
      </c>
      <c r="E1171">
        <v>1</v>
      </c>
      <c r="F1171" s="9">
        <v>1</v>
      </c>
      <c r="G1171" s="7" t="s">
        <v>2340</v>
      </c>
      <c r="H1171" s="7" t="s">
        <v>2353</v>
      </c>
      <c r="I1171">
        <v>0</v>
      </c>
      <c r="J1171">
        <v>0</v>
      </c>
    </row>
    <row r="1172" spans="1:10" x14ac:dyDescent="0.25">
      <c r="A1172" s="7" t="s">
        <v>128</v>
      </c>
      <c r="B1172" s="7" t="s">
        <v>1278</v>
      </c>
      <c r="C1172">
        <v>4</v>
      </c>
      <c r="D1172" s="7" t="s">
        <v>2344</v>
      </c>
      <c r="E1172">
        <v>1</v>
      </c>
      <c r="F1172" s="9">
        <v>1</v>
      </c>
      <c r="G1172" s="7" t="s">
        <v>2345</v>
      </c>
      <c r="H1172" s="7" t="s">
        <v>2346</v>
      </c>
      <c r="I1172">
        <v>0</v>
      </c>
      <c r="J1172">
        <v>0</v>
      </c>
    </row>
    <row r="1173" spans="1:10" x14ac:dyDescent="0.25">
      <c r="A1173" s="7" t="s">
        <v>129</v>
      </c>
      <c r="B1173" s="7" t="s">
        <v>1279</v>
      </c>
      <c r="C1173">
        <v>4</v>
      </c>
      <c r="D1173" s="7" t="s">
        <v>2344</v>
      </c>
      <c r="E1173">
        <v>1</v>
      </c>
      <c r="F1173" s="9">
        <v>1</v>
      </c>
      <c r="G1173" s="7" t="s">
        <v>2345</v>
      </c>
      <c r="H1173" s="7" t="s">
        <v>2346</v>
      </c>
      <c r="I1173">
        <v>0</v>
      </c>
      <c r="J1173">
        <v>0</v>
      </c>
    </row>
    <row r="1174" spans="1:10" x14ac:dyDescent="0.25">
      <c r="A1174" s="7" t="s">
        <v>130</v>
      </c>
      <c r="B1174" s="7" t="s">
        <v>1280</v>
      </c>
      <c r="C1174">
        <v>4</v>
      </c>
      <c r="D1174" s="7" t="s">
        <v>2344</v>
      </c>
      <c r="E1174">
        <v>1</v>
      </c>
      <c r="F1174" s="9">
        <v>1</v>
      </c>
      <c r="G1174" s="7" t="s">
        <v>2345</v>
      </c>
      <c r="H1174" s="7" t="s">
        <v>2346</v>
      </c>
      <c r="I1174">
        <v>0</v>
      </c>
      <c r="J1174">
        <v>0</v>
      </c>
    </row>
    <row r="1175" spans="1:10" x14ac:dyDescent="0.25">
      <c r="A1175" s="7" t="s">
        <v>1186</v>
      </c>
      <c r="B1175" s="7" t="s">
        <v>2313</v>
      </c>
      <c r="C1175">
        <v>8</v>
      </c>
      <c r="D1175" s="7" t="s">
        <v>2339</v>
      </c>
      <c r="E1175">
        <v>1</v>
      </c>
      <c r="F1175" s="9">
        <v>1</v>
      </c>
      <c r="G1175" s="7" t="s">
        <v>2340</v>
      </c>
      <c r="H1175" s="7" t="s">
        <v>2353</v>
      </c>
      <c r="I1175">
        <v>0</v>
      </c>
      <c r="J1175">
        <v>0</v>
      </c>
    </row>
    <row r="1176" spans="1:10" x14ac:dyDescent="0.25">
      <c r="A1176" s="7" t="s">
        <v>41</v>
      </c>
      <c r="B1176" s="7" t="s">
        <v>2315</v>
      </c>
      <c r="C1176">
        <v>6</v>
      </c>
      <c r="D1176" t="s">
        <v>2378</v>
      </c>
      <c r="E1176">
        <v>1</v>
      </c>
      <c r="F1176" s="9">
        <v>1</v>
      </c>
      <c r="G1176" s="7" t="s">
        <v>2361</v>
      </c>
      <c r="H1176" s="7" t="s">
        <v>2362</v>
      </c>
      <c r="I1176">
        <v>0</v>
      </c>
      <c r="J1176">
        <v>0</v>
      </c>
    </row>
    <row r="1177" spans="1:10" x14ac:dyDescent="0.25">
      <c r="A1177" s="7" t="s">
        <v>42</v>
      </c>
      <c r="B1177" s="7" t="s">
        <v>2316</v>
      </c>
      <c r="C1177">
        <v>6</v>
      </c>
      <c r="D1177" t="s">
        <v>2378</v>
      </c>
      <c r="E1177">
        <v>1</v>
      </c>
      <c r="F1177" s="9">
        <v>1</v>
      </c>
      <c r="G1177" s="7" t="s">
        <v>2361</v>
      </c>
      <c r="H1177" s="7" t="s">
        <v>2362</v>
      </c>
      <c r="I1177">
        <v>0</v>
      </c>
      <c r="J1177">
        <v>0</v>
      </c>
    </row>
    <row r="1178" spans="1:10" x14ac:dyDescent="0.25">
      <c r="A1178" s="7" t="s">
        <v>43</v>
      </c>
      <c r="B1178" s="7" t="s">
        <v>2317</v>
      </c>
      <c r="C1178">
        <v>6</v>
      </c>
      <c r="D1178" t="s">
        <v>2378</v>
      </c>
      <c r="E1178">
        <v>1</v>
      </c>
      <c r="F1178" s="9">
        <v>1</v>
      </c>
      <c r="G1178" s="7" t="s">
        <v>2361</v>
      </c>
      <c r="H1178" s="7" t="s">
        <v>2362</v>
      </c>
      <c r="I1178">
        <v>0</v>
      </c>
      <c r="J1178">
        <v>0</v>
      </c>
    </row>
    <row r="1179" spans="1:10" x14ac:dyDescent="0.25">
      <c r="A1179" s="7" t="s">
        <v>1193</v>
      </c>
      <c r="B1179" s="7" t="s">
        <v>2323</v>
      </c>
      <c r="C1179">
        <v>6</v>
      </c>
      <c r="D1179" t="s">
        <v>2378</v>
      </c>
      <c r="E1179">
        <v>1</v>
      </c>
      <c r="F1179" s="9">
        <v>1</v>
      </c>
      <c r="G1179" s="7" t="s">
        <v>2363</v>
      </c>
      <c r="H1179" s="7" t="s">
        <v>2362</v>
      </c>
      <c r="I1179">
        <v>0</v>
      </c>
      <c r="J1179">
        <v>0</v>
      </c>
    </row>
    <row r="1180" spans="1:10" x14ac:dyDescent="0.25">
      <c r="A1180" s="7" t="s">
        <v>1188</v>
      </c>
      <c r="B1180" s="7" t="s">
        <v>2318</v>
      </c>
      <c r="C1180">
        <v>6</v>
      </c>
      <c r="D1180" t="s">
        <v>2378</v>
      </c>
      <c r="E1180">
        <v>1</v>
      </c>
      <c r="F1180" s="9">
        <v>1</v>
      </c>
      <c r="G1180" s="7" t="s">
        <v>2361</v>
      </c>
      <c r="H1180" s="7" t="s">
        <v>2362</v>
      </c>
      <c r="I1180">
        <v>0</v>
      </c>
      <c r="J1180">
        <v>0</v>
      </c>
    </row>
    <row r="1181" spans="1:10" x14ac:dyDescent="0.25">
      <c r="A1181" s="7" t="s">
        <v>1189</v>
      </c>
      <c r="B1181" s="7" t="s">
        <v>2319</v>
      </c>
      <c r="C1181">
        <v>6</v>
      </c>
      <c r="D1181" t="s">
        <v>2378</v>
      </c>
      <c r="E1181">
        <v>1</v>
      </c>
      <c r="F1181" s="9">
        <v>1</v>
      </c>
      <c r="G1181" s="7" t="s">
        <v>2361</v>
      </c>
      <c r="H1181" s="7" t="s">
        <v>2362</v>
      </c>
      <c r="I1181">
        <v>0</v>
      </c>
      <c r="J1181">
        <v>0</v>
      </c>
    </row>
    <row r="1182" spans="1:10" x14ac:dyDescent="0.25">
      <c r="A1182" s="7" t="s">
        <v>1190</v>
      </c>
      <c r="B1182" s="7" t="s">
        <v>2320</v>
      </c>
      <c r="C1182">
        <v>6</v>
      </c>
      <c r="D1182" t="s">
        <v>2378</v>
      </c>
      <c r="E1182">
        <v>1</v>
      </c>
      <c r="F1182" s="9">
        <v>1</v>
      </c>
      <c r="G1182" s="7" t="s">
        <v>2361</v>
      </c>
      <c r="H1182" s="7" t="s">
        <v>2362</v>
      </c>
      <c r="I1182">
        <v>0</v>
      </c>
      <c r="J1182">
        <v>0</v>
      </c>
    </row>
    <row r="1183" spans="1:10" x14ac:dyDescent="0.25">
      <c r="A1183" s="7" t="s">
        <v>1191</v>
      </c>
      <c r="B1183" s="7" t="s">
        <v>2321</v>
      </c>
      <c r="C1183">
        <v>6</v>
      </c>
      <c r="D1183" t="s">
        <v>2378</v>
      </c>
      <c r="E1183">
        <v>1</v>
      </c>
      <c r="F1183" s="9">
        <v>1</v>
      </c>
      <c r="G1183" s="7" t="s">
        <v>2361</v>
      </c>
      <c r="H1183" s="7" t="s">
        <v>2362</v>
      </c>
      <c r="I1183">
        <v>0</v>
      </c>
      <c r="J1183">
        <v>0</v>
      </c>
    </row>
    <row r="1184" spans="1:10" s="18" customFormat="1" ht="14.4" x14ac:dyDescent="0.3">
      <c r="A1184" s="16" t="s">
        <v>1192</v>
      </c>
      <c r="B1184" s="16" t="s">
        <v>2322</v>
      </c>
      <c r="C1184" s="17">
        <v>6</v>
      </c>
      <c r="D1184" s="18" t="s">
        <v>2378</v>
      </c>
      <c r="E1184" s="17">
        <v>1</v>
      </c>
      <c r="F1184" s="19">
        <v>1</v>
      </c>
      <c r="G1184" s="16" t="s">
        <v>2361</v>
      </c>
      <c r="H1184" s="16" t="s">
        <v>2362</v>
      </c>
      <c r="I1184" s="17">
        <v>0</v>
      </c>
      <c r="J1184" s="17">
        <v>0</v>
      </c>
    </row>
    <row r="1185" spans="6:6" x14ac:dyDescent="0.25">
      <c r="F1185" s="43">
        <v>49880</v>
      </c>
    </row>
  </sheetData>
  <autoFilter ref="A1:J1184" xr:uid="{B34EC4C5-70FF-4F8F-9369-602F20A79177}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9FE9-A780-4559-9842-9FF769DAD88F}">
  <sheetPr>
    <tabColor theme="7" tint="0.79998168889431442"/>
  </sheetPr>
  <dimension ref="A1:M1192"/>
  <sheetViews>
    <sheetView zoomScale="70" zoomScaleNormal="70" workbookViewId="0">
      <selection activeCell="B1175" sqref="B1175"/>
    </sheetView>
  </sheetViews>
  <sheetFormatPr defaultRowHeight="13.2" x14ac:dyDescent="0.25"/>
  <cols>
    <col min="1" max="1" width="31.109375" bestFit="1" customWidth="1"/>
    <col min="2" max="2" width="113.109375" bestFit="1" customWidth="1"/>
    <col min="3" max="3" width="36" bestFit="1" customWidth="1"/>
    <col min="4" max="4" width="41" bestFit="1" customWidth="1"/>
    <col min="5" max="5" width="36.5546875" bestFit="1" customWidth="1"/>
    <col min="6" max="6" width="50.44140625" bestFit="1" customWidth="1"/>
    <col min="7" max="7" width="17.88671875" bestFit="1" customWidth="1"/>
    <col min="8" max="8" width="25.5546875" bestFit="1" customWidth="1"/>
    <col min="9" max="9" width="23.88671875" bestFit="1" customWidth="1"/>
    <col min="10" max="10" width="19.88671875" bestFit="1" customWidth="1"/>
    <col min="11" max="11" width="25.33203125" bestFit="1" customWidth="1"/>
    <col min="12" max="12" width="27.109375" bestFit="1" customWidth="1"/>
    <col min="13" max="13" width="18.109375" bestFit="1" customWidth="1"/>
  </cols>
  <sheetData>
    <row r="1" spans="1:13" ht="14.4" x14ac:dyDescent="0.3">
      <c r="A1" s="10" t="s">
        <v>2379</v>
      </c>
      <c r="B1" s="10" t="s">
        <v>2380</v>
      </c>
      <c r="C1" s="10" t="s">
        <v>2381</v>
      </c>
      <c r="D1" s="10" t="s">
        <v>2382</v>
      </c>
      <c r="E1" s="10" t="s">
        <v>2383</v>
      </c>
      <c r="F1" s="10" t="s">
        <v>2384</v>
      </c>
      <c r="G1" s="10" t="s">
        <v>2385</v>
      </c>
      <c r="H1" s="10" t="s">
        <v>2386</v>
      </c>
      <c r="I1" s="10" t="s">
        <v>2387</v>
      </c>
      <c r="J1" s="10" t="s">
        <v>2388</v>
      </c>
      <c r="K1" s="10" t="s">
        <v>2389</v>
      </c>
      <c r="L1" s="10" t="s">
        <v>2390</v>
      </c>
      <c r="M1" s="10" t="s">
        <v>2391</v>
      </c>
    </row>
    <row r="2" spans="1:13" x14ac:dyDescent="0.25">
      <c r="A2" s="7" t="s">
        <v>47</v>
      </c>
      <c r="B2" s="7" t="s">
        <v>1194</v>
      </c>
      <c r="C2" s="12">
        <v>0</v>
      </c>
      <c r="D2" s="7" t="s">
        <v>2392</v>
      </c>
      <c r="E2" s="8">
        <v>45468</v>
      </c>
      <c r="F2" s="8">
        <v>45474</v>
      </c>
      <c r="G2" s="12">
        <v>3410646.37</v>
      </c>
      <c r="H2" s="12">
        <v>0</v>
      </c>
      <c r="I2" s="12">
        <v>0</v>
      </c>
      <c r="J2" s="12">
        <v>0</v>
      </c>
      <c r="K2" s="12">
        <v>3410646.37</v>
      </c>
      <c r="L2" s="12">
        <v>0</v>
      </c>
      <c r="M2" s="12">
        <v>3410646.37</v>
      </c>
    </row>
    <row r="3" spans="1:13" x14ac:dyDescent="0.25">
      <c r="A3" s="21" t="s">
        <v>12</v>
      </c>
      <c r="B3" s="7" t="s">
        <v>1197</v>
      </c>
      <c r="C3" s="12">
        <v>4</v>
      </c>
      <c r="D3" s="7" t="s">
        <v>2394</v>
      </c>
      <c r="E3" s="8">
        <v>45454</v>
      </c>
      <c r="F3" s="8">
        <v>45454</v>
      </c>
      <c r="G3" s="12">
        <v>8287</v>
      </c>
      <c r="H3" s="12">
        <v>185.27</v>
      </c>
      <c r="I3" s="12">
        <v>331.48</v>
      </c>
      <c r="J3" s="12">
        <v>331.48</v>
      </c>
      <c r="K3" s="12">
        <v>8287</v>
      </c>
      <c r="L3" s="12">
        <v>516.75</v>
      </c>
      <c r="M3" s="12">
        <v>7770.25</v>
      </c>
    </row>
    <row r="4" spans="1:13" x14ac:dyDescent="0.25">
      <c r="A4" s="21" t="s">
        <v>12</v>
      </c>
      <c r="B4" s="7" t="s">
        <v>1197</v>
      </c>
      <c r="C4" s="12">
        <v>4</v>
      </c>
      <c r="D4" s="7" t="s">
        <v>2395</v>
      </c>
      <c r="E4" s="8">
        <v>45454</v>
      </c>
      <c r="F4" s="8">
        <v>45474</v>
      </c>
      <c r="G4" s="12">
        <v>63402.99</v>
      </c>
      <c r="H4" s="12">
        <v>1278.48</v>
      </c>
      <c r="I4" s="12">
        <v>2536.12</v>
      </c>
      <c r="J4" s="12">
        <v>2536.12</v>
      </c>
      <c r="K4" s="12">
        <v>63402.99</v>
      </c>
      <c r="L4" s="12">
        <v>3814.6</v>
      </c>
      <c r="M4" s="12">
        <v>59588.39</v>
      </c>
    </row>
    <row r="5" spans="1:13" x14ac:dyDescent="0.25">
      <c r="A5" s="21" t="s">
        <v>2364</v>
      </c>
      <c r="B5" s="7" t="s">
        <v>1195</v>
      </c>
      <c r="C5" s="12">
        <v>4</v>
      </c>
      <c r="D5" s="7" t="s">
        <v>2393</v>
      </c>
      <c r="E5" s="8">
        <v>45463</v>
      </c>
      <c r="F5" s="8">
        <v>45474</v>
      </c>
      <c r="G5" s="12">
        <v>435311.74</v>
      </c>
      <c r="H5" s="12">
        <v>8777.7900000000009</v>
      </c>
      <c r="I5" s="12">
        <v>17412.47</v>
      </c>
      <c r="J5" s="12">
        <v>17412.47</v>
      </c>
      <c r="K5" s="12">
        <v>435311.74</v>
      </c>
      <c r="L5" s="12">
        <v>26190.26</v>
      </c>
      <c r="M5" s="12">
        <v>409121.48</v>
      </c>
    </row>
    <row r="6" spans="1:13" x14ac:dyDescent="0.25">
      <c r="A6" s="21" t="s">
        <v>2364</v>
      </c>
      <c r="B6" s="7" t="s">
        <v>1195</v>
      </c>
      <c r="C6" s="12">
        <v>4</v>
      </c>
      <c r="D6" s="7" t="s">
        <v>2393</v>
      </c>
      <c r="E6" s="8">
        <v>45463</v>
      </c>
      <c r="F6" s="8">
        <v>45505</v>
      </c>
      <c r="G6" s="12">
        <v>70468.289999999994</v>
      </c>
      <c r="H6" s="12">
        <v>1181.55</v>
      </c>
      <c r="I6" s="12">
        <v>2818.73</v>
      </c>
      <c r="J6" s="12">
        <v>2818.73</v>
      </c>
      <c r="K6" s="12">
        <v>70468.289999999994</v>
      </c>
      <c r="L6" s="12">
        <v>4000.28</v>
      </c>
      <c r="M6" s="12">
        <v>66468.009999999995</v>
      </c>
    </row>
    <row r="7" spans="1:13" x14ac:dyDescent="0.25">
      <c r="A7" s="21" t="s">
        <v>48</v>
      </c>
      <c r="B7" s="7" t="s">
        <v>1196</v>
      </c>
      <c r="C7" s="12">
        <v>4</v>
      </c>
      <c r="D7" s="7" t="s">
        <v>2392</v>
      </c>
      <c r="E7" s="8">
        <v>45468</v>
      </c>
      <c r="F7" s="8">
        <v>45474</v>
      </c>
      <c r="G7" s="12">
        <v>10677112.27</v>
      </c>
      <c r="H7" s="12">
        <v>215297.39</v>
      </c>
      <c r="I7" s="12">
        <v>427084.49</v>
      </c>
      <c r="J7" s="12">
        <v>427084.49</v>
      </c>
      <c r="K7" s="12">
        <v>10677112.27</v>
      </c>
      <c r="L7" s="12">
        <v>642381.88</v>
      </c>
      <c r="M7" s="12">
        <v>10034730.390000001</v>
      </c>
    </row>
    <row r="8" spans="1:13" x14ac:dyDescent="0.25">
      <c r="A8" s="7" t="s">
        <v>49</v>
      </c>
      <c r="B8" s="7" t="s">
        <v>1198</v>
      </c>
      <c r="C8" s="12">
        <v>4</v>
      </c>
      <c r="D8" s="7" t="s">
        <v>2396</v>
      </c>
      <c r="E8" s="8">
        <v>45747</v>
      </c>
      <c r="F8" s="8">
        <v>45748</v>
      </c>
      <c r="G8" s="12">
        <v>75960</v>
      </c>
      <c r="H8" s="12">
        <v>0</v>
      </c>
      <c r="I8" s="12">
        <v>2289.21</v>
      </c>
      <c r="J8" s="12">
        <v>2289.21</v>
      </c>
      <c r="K8" s="12">
        <v>75960</v>
      </c>
      <c r="L8" s="12">
        <v>2289.21</v>
      </c>
      <c r="M8" s="12">
        <v>73670.789999999994</v>
      </c>
    </row>
    <row r="9" spans="1:13" x14ac:dyDescent="0.25">
      <c r="A9" s="7" t="s">
        <v>50</v>
      </c>
      <c r="B9" s="7" t="s">
        <v>1199</v>
      </c>
      <c r="C9" s="12">
        <v>4</v>
      </c>
      <c r="D9" s="7" t="s">
        <v>2396</v>
      </c>
      <c r="E9" s="8">
        <v>45772</v>
      </c>
      <c r="F9" s="8">
        <v>45772</v>
      </c>
      <c r="G9" s="12">
        <v>122078</v>
      </c>
      <c r="H9" s="12">
        <v>0</v>
      </c>
      <c r="I9" s="12">
        <v>3357.98</v>
      </c>
      <c r="J9" s="12">
        <v>3357.98</v>
      </c>
      <c r="K9" s="12">
        <v>122078</v>
      </c>
      <c r="L9" s="12">
        <v>3357.98</v>
      </c>
      <c r="M9" s="12">
        <v>118720.02</v>
      </c>
    </row>
    <row r="10" spans="1:13" x14ac:dyDescent="0.25">
      <c r="A10" s="7" t="s">
        <v>13</v>
      </c>
      <c r="B10" s="7" t="s">
        <v>1981</v>
      </c>
      <c r="C10" s="12">
        <v>10</v>
      </c>
      <c r="D10" s="7" t="s">
        <v>2439</v>
      </c>
      <c r="E10" s="8">
        <v>45723</v>
      </c>
      <c r="F10" s="8">
        <v>45748</v>
      </c>
      <c r="G10" s="12">
        <v>8250</v>
      </c>
      <c r="H10" s="12">
        <v>0</v>
      </c>
      <c r="I10" s="12">
        <v>621.58000000000004</v>
      </c>
      <c r="J10" s="12">
        <v>621.58000000000004</v>
      </c>
      <c r="K10" s="12">
        <v>8250</v>
      </c>
      <c r="L10" s="12">
        <v>621.58000000000004</v>
      </c>
      <c r="M10" s="12">
        <v>7628.42</v>
      </c>
    </row>
    <row r="11" spans="1:13" x14ac:dyDescent="0.25">
      <c r="A11" s="7" t="s">
        <v>14</v>
      </c>
      <c r="B11" s="7" t="s">
        <v>1982</v>
      </c>
      <c r="C11" s="12">
        <v>10</v>
      </c>
      <c r="D11" s="7" t="s">
        <v>2439</v>
      </c>
      <c r="E11" s="8">
        <v>45723</v>
      </c>
      <c r="F11" s="8">
        <v>45748</v>
      </c>
      <c r="G11" s="12">
        <v>18100</v>
      </c>
      <c r="H11" s="12">
        <v>0</v>
      </c>
      <c r="I11" s="12">
        <v>1363.7</v>
      </c>
      <c r="J11" s="12">
        <v>1363.7</v>
      </c>
      <c r="K11" s="12">
        <v>18100</v>
      </c>
      <c r="L11" s="12">
        <v>1363.7</v>
      </c>
      <c r="M11" s="12">
        <v>16736.3</v>
      </c>
    </row>
    <row r="12" spans="1:13" x14ac:dyDescent="0.25">
      <c r="A12" s="7" t="s">
        <v>15</v>
      </c>
      <c r="B12" s="7" t="s">
        <v>1983</v>
      </c>
      <c r="C12" s="12">
        <v>10</v>
      </c>
      <c r="D12" s="7" t="s">
        <v>2439</v>
      </c>
      <c r="E12" s="8">
        <v>45723</v>
      </c>
      <c r="F12" s="8">
        <v>45748</v>
      </c>
      <c r="G12" s="12">
        <v>2300</v>
      </c>
      <c r="H12" s="12">
        <v>0</v>
      </c>
      <c r="I12" s="12">
        <v>173.29</v>
      </c>
      <c r="J12" s="12">
        <v>173.29</v>
      </c>
      <c r="K12" s="12">
        <v>2300</v>
      </c>
      <c r="L12" s="12">
        <v>173.29</v>
      </c>
      <c r="M12" s="12">
        <v>2126.71</v>
      </c>
    </row>
    <row r="13" spans="1:13" x14ac:dyDescent="0.25">
      <c r="A13" s="7" t="s">
        <v>16</v>
      </c>
      <c r="B13" s="7" t="s">
        <v>1984</v>
      </c>
      <c r="C13" s="12">
        <v>10</v>
      </c>
      <c r="D13" s="7" t="s">
        <v>2439</v>
      </c>
      <c r="E13" s="8">
        <v>45723</v>
      </c>
      <c r="F13" s="8">
        <v>45748</v>
      </c>
      <c r="G13" s="12">
        <v>9150</v>
      </c>
      <c r="H13" s="12">
        <v>0</v>
      </c>
      <c r="I13" s="12">
        <v>689.38</v>
      </c>
      <c r="J13" s="12">
        <v>689.38</v>
      </c>
      <c r="K13" s="12">
        <v>9150</v>
      </c>
      <c r="L13" s="12">
        <v>689.38</v>
      </c>
      <c r="M13" s="12">
        <v>8460.6200000000008</v>
      </c>
    </row>
    <row r="14" spans="1:13" x14ac:dyDescent="0.25">
      <c r="A14" s="7" t="s">
        <v>17</v>
      </c>
      <c r="B14" s="7" t="s">
        <v>1985</v>
      </c>
      <c r="C14" s="12">
        <v>10</v>
      </c>
      <c r="D14" s="7" t="s">
        <v>2440</v>
      </c>
      <c r="E14" s="8">
        <v>45723</v>
      </c>
      <c r="F14" s="8">
        <v>45748</v>
      </c>
      <c r="G14" s="12">
        <v>4400</v>
      </c>
      <c r="H14" s="12">
        <v>0</v>
      </c>
      <c r="I14" s="12">
        <v>331.51</v>
      </c>
      <c r="J14" s="12">
        <v>331.51</v>
      </c>
      <c r="K14" s="12">
        <v>4400</v>
      </c>
      <c r="L14" s="12">
        <v>331.51</v>
      </c>
      <c r="M14" s="12">
        <v>4068.49</v>
      </c>
    </row>
    <row r="15" spans="1:13" x14ac:dyDescent="0.25">
      <c r="A15" s="7" t="s">
        <v>19</v>
      </c>
      <c r="B15" s="7" t="s">
        <v>1986</v>
      </c>
      <c r="C15" s="12">
        <v>10</v>
      </c>
      <c r="D15" s="7" t="s">
        <v>2440</v>
      </c>
      <c r="E15" s="8">
        <v>45723</v>
      </c>
      <c r="F15" s="8">
        <v>45748</v>
      </c>
      <c r="G15" s="12">
        <v>5670</v>
      </c>
      <c r="H15" s="12">
        <v>0</v>
      </c>
      <c r="I15" s="12">
        <v>427.19</v>
      </c>
      <c r="J15" s="12">
        <v>427.19</v>
      </c>
      <c r="K15" s="12">
        <v>5670</v>
      </c>
      <c r="L15" s="12">
        <v>427.19</v>
      </c>
      <c r="M15" s="12">
        <v>5242.8100000000004</v>
      </c>
    </row>
    <row r="16" spans="1:13" x14ac:dyDescent="0.25">
      <c r="A16" s="7" t="s">
        <v>20</v>
      </c>
      <c r="B16" s="7" t="s">
        <v>1987</v>
      </c>
      <c r="C16" s="12">
        <v>10</v>
      </c>
      <c r="D16" s="7" t="s">
        <v>2440</v>
      </c>
      <c r="E16" s="8">
        <v>45723</v>
      </c>
      <c r="F16" s="8">
        <v>45748</v>
      </c>
      <c r="G16" s="12">
        <v>850</v>
      </c>
      <c r="H16" s="12">
        <v>0</v>
      </c>
      <c r="I16" s="12">
        <v>64.040000000000006</v>
      </c>
      <c r="J16" s="12">
        <v>64.040000000000006</v>
      </c>
      <c r="K16" s="12">
        <v>850</v>
      </c>
      <c r="L16" s="12">
        <v>64.040000000000006</v>
      </c>
      <c r="M16" s="12">
        <v>785.96</v>
      </c>
    </row>
    <row r="17" spans="1:13" x14ac:dyDescent="0.25">
      <c r="A17" s="7" t="s">
        <v>21</v>
      </c>
      <c r="B17" s="7" t="s">
        <v>1988</v>
      </c>
      <c r="C17" s="12">
        <v>10</v>
      </c>
      <c r="D17" s="7" t="s">
        <v>2440</v>
      </c>
      <c r="E17" s="8">
        <v>45723</v>
      </c>
      <c r="F17" s="8">
        <v>45748</v>
      </c>
      <c r="G17" s="12">
        <v>4800</v>
      </c>
      <c r="H17" s="12">
        <v>0</v>
      </c>
      <c r="I17" s="12">
        <v>361.64</v>
      </c>
      <c r="J17" s="12">
        <v>361.64</v>
      </c>
      <c r="K17" s="12">
        <v>4800</v>
      </c>
      <c r="L17" s="12">
        <v>361.64</v>
      </c>
      <c r="M17" s="12">
        <v>4438.3599999999997</v>
      </c>
    </row>
    <row r="18" spans="1:13" x14ac:dyDescent="0.25">
      <c r="A18" s="7" t="s">
        <v>22</v>
      </c>
      <c r="B18" s="7" t="s">
        <v>1989</v>
      </c>
      <c r="C18" s="12">
        <v>10</v>
      </c>
      <c r="D18" s="7" t="s">
        <v>2440</v>
      </c>
      <c r="E18" s="8">
        <v>45723</v>
      </c>
      <c r="F18" s="8">
        <v>45748</v>
      </c>
      <c r="G18" s="12">
        <v>1700</v>
      </c>
      <c r="H18" s="12">
        <v>0</v>
      </c>
      <c r="I18" s="12">
        <v>128.08000000000001</v>
      </c>
      <c r="J18" s="12">
        <v>128.08000000000001</v>
      </c>
      <c r="K18" s="12">
        <v>1700</v>
      </c>
      <c r="L18" s="12">
        <v>128.08000000000001</v>
      </c>
      <c r="M18" s="12">
        <v>1571.92</v>
      </c>
    </row>
    <row r="19" spans="1:13" x14ac:dyDescent="0.25">
      <c r="A19" s="7" t="s">
        <v>23</v>
      </c>
      <c r="B19" s="7" t="s">
        <v>1990</v>
      </c>
      <c r="C19" s="12">
        <v>10</v>
      </c>
      <c r="D19" s="7" t="s">
        <v>2440</v>
      </c>
      <c r="E19" s="8">
        <v>45723</v>
      </c>
      <c r="F19" s="8">
        <v>45748</v>
      </c>
      <c r="G19" s="12">
        <v>1800</v>
      </c>
      <c r="H19" s="12">
        <v>0</v>
      </c>
      <c r="I19" s="12">
        <v>135.62</v>
      </c>
      <c r="J19" s="12">
        <v>135.62</v>
      </c>
      <c r="K19" s="12">
        <v>1800</v>
      </c>
      <c r="L19" s="12">
        <v>135.62</v>
      </c>
      <c r="M19" s="12">
        <v>1664.38</v>
      </c>
    </row>
    <row r="20" spans="1:13" x14ac:dyDescent="0.25">
      <c r="A20" s="7" t="s">
        <v>24</v>
      </c>
      <c r="B20" s="7" t="s">
        <v>1991</v>
      </c>
      <c r="C20" s="12">
        <v>10</v>
      </c>
      <c r="D20" s="7" t="s">
        <v>2440</v>
      </c>
      <c r="E20" s="8">
        <v>45723</v>
      </c>
      <c r="F20" s="8">
        <v>45748</v>
      </c>
      <c r="G20" s="12">
        <v>2300</v>
      </c>
      <c r="H20" s="12">
        <v>0</v>
      </c>
      <c r="I20" s="12">
        <v>173.29</v>
      </c>
      <c r="J20" s="12">
        <v>173.29</v>
      </c>
      <c r="K20" s="12">
        <v>2300</v>
      </c>
      <c r="L20" s="12">
        <v>173.29</v>
      </c>
      <c r="M20" s="12">
        <v>2126.71</v>
      </c>
    </row>
    <row r="21" spans="1:13" x14ac:dyDescent="0.25">
      <c r="A21" s="7" t="s">
        <v>25</v>
      </c>
      <c r="B21" s="7" t="s">
        <v>1992</v>
      </c>
      <c r="C21" s="12">
        <v>10</v>
      </c>
      <c r="D21" s="7" t="s">
        <v>2440</v>
      </c>
      <c r="E21" s="8">
        <v>45723</v>
      </c>
      <c r="F21" s="8">
        <v>45748</v>
      </c>
      <c r="G21" s="12">
        <v>1400</v>
      </c>
      <c r="H21" s="12">
        <v>0</v>
      </c>
      <c r="I21" s="12">
        <v>105.48</v>
      </c>
      <c r="J21" s="12">
        <v>105.48</v>
      </c>
      <c r="K21" s="12">
        <v>1400</v>
      </c>
      <c r="L21" s="12">
        <v>105.48</v>
      </c>
      <c r="M21" s="12">
        <v>1294.52</v>
      </c>
    </row>
    <row r="22" spans="1:13" x14ac:dyDescent="0.25">
      <c r="A22" s="7" t="s">
        <v>26</v>
      </c>
      <c r="B22" s="7" t="s">
        <v>1993</v>
      </c>
      <c r="C22" s="12">
        <v>10</v>
      </c>
      <c r="D22" s="7" t="s">
        <v>2440</v>
      </c>
      <c r="E22" s="8">
        <v>45723</v>
      </c>
      <c r="F22" s="8">
        <v>45748</v>
      </c>
      <c r="G22" s="12">
        <v>5100</v>
      </c>
      <c r="H22" s="12">
        <v>0</v>
      </c>
      <c r="I22" s="12">
        <v>384.25</v>
      </c>
      <c r="J22" s="12">
        <v>384.25</v>
      </c>
      <c r="K22" s="12">
        <v>5100</v>
      </c>
      <c r="L22" s="12">
        <v>384.25</v>
      </c>
      <c r="M22" s="12">
        <v>4715.75</v>
      </c>
    </row>
    <row r="23" spans="1:13" x14ac:dyDescent="0.25">
      <c r="A23" s="7" t="s">
        <v>27</v>
      </c>
      <c r="B23" s="7" t="s">
        <v>1994</v>
      </c>
      <c r="C23" s="12">
        <v>10</v>
      </c>
      <c r="D23" s="7" t="s">
        <v>2440</v>
      </c>
      <c r="E23" s="8">
        <v>45723</v>
      </c>
      <c r="F23" s="8">
        <v>45748</v>
      </c>
      <c r="G23" s="12">
        <v>1000</v>
      </c>
      <c r="H23" s="12">
        <v>0</v>
      </c>
      <c r="I23" s="12">
        <v>75.34</v>
      </c>
      <c r="J23" s="12">
        <v>75.34</v>
      </c>
      <c r="K23" s="12">
        <v>1000</v>
      </c>
      <c r="L23" s="12">
        <v>75.34</v>
      </c>
      <c r="M23" s="12">
        <v>924.66</v>
      </c>
    </row>
    <row r="24" spans="1:13" x14ac:dyDescent="0.25">
      <c r="A24" s="7" t="s">
        <v>28</v>
      </c>
      <c r="B24" s="7" t="s">
        <v>1995</v>
      </c>
      <c r="C24" s="12">
        <v>10</v>
      </c>
      <c r="D24" s="7" t="s">
        <v>2440</v>
      </c>
      <c r="E24" s="8">
        <v>45723</v>
      </c>
      <c r="F24" s="8">
        <v>45748</v>
      </c>
      <c r="G24" s="12">
        <v>1980</v>
      </c>
      <c r="H24" s="12">
        <v>0</v>
      </c>
      <c r="I24" s="12">
        <v>149.18</v>
      </c>
      <c r="J24" s="12">
        <v>149.18</v>
      </c>
      <c r="K24" s="12">
        <v>1980</v>
      </c>
      <c r="L24" s="12">
        <v>149.18</v>
      </c>
      <c r="M24" s="12">
        <v>1830.82</v>
      </c>
    </row>
    <row r="25" spans="1:13" x14ac:dyDescent="0.25">
      <c r="A25" s="7" t="s">
        <v>29</v>
      </c>
      <c r="B25" s="7" t="s">
        <v>1996</v>
      </c>
      <c r="C25" s="12">
        <v>10</v>
      </c>
      <c r="D25" s="7" t="s">
        <v>2440</v>
      </c>
      <c r="E25" s="8">
        <v>45723</v>
      </c>
      <c r="F25" s="8">
        <v>45748</v>
      </c>
      <c r="G25" s="12">
        <v>850</v>
      </c>
      <c r="H25" s="12">
        <v>0</v>
      </c>
      <c r="I25" s="12">
        <v>64.040000000000006</v>
      </c>
      <c r="J25" s="12">
        <v>64.040000000000006</v>
      </c>
      <c r="K25" s="12">
        <v>850</v>
      </c>
      <c r="L25" s="12">
        <v>64.040000000000006</v>
      </c>
      <c r="M25" s="12">
        <v>785.96</v>
      </c>
    </row>
    <row r="26" spans="1:13" x14ac:dyDescent="0.25">
      <c r="A26" s="7" t="s">
        <v>30</v>
      </c>
      <c r="B26" s="7" t="s">
        <v>1997</v>
      </c>
      <c r="C26" s="12">
        <v>10</v>
      </c>
      <c r="D26" s="7" t="s">
        <v>2440</v>
      </c>
      <c r="E26" s="8">
        <v>45723</v>
      </c>
      <c r="F26" s="8">
        <v>45748</v>
      </c>
      <c r="G26" s="12">
        <v>900</v>
      </c>
      <c r="H26" s="12">
        <v>0</v>
      </c>
      <c r="I26" s="12">
        <v>67.81</v>
      </c>
      <c r="J26" s="12">
        <v>67.81</v>
      </c>
      <c r="K26" s="12">
        <v>900</v>
      </c>
      <c r="L26" s="12">
        <v>67.81</v>
      </c>
      <c r="M26" s="12">
        <v>832.19</v>
      </c>
    </row>
    <row r="27" spans="1:13" x14ac:dyDescent="0.25">
      <c r="A27" s="7" t="s">
        <v>31</v>
      </c>
      <c r="B27" s="7" t="s">
        <v>1998</v>
      </c>
      <c r="C27" s="12">
        <v>10</v>
      </c>
      <c r="D27" s="7" t="s">
        <v>2440</v>
      </c>
      <c r="E27" s="8">
        <v>45723</v>
      </c>
      <c r="F27" s="8">
        <v>45748</v>
      </c>
      <c r="G27" s="12">
        <v>600</v>
      </c>
      <c r="H27" s="12">
        <v>0</v>
      </c>
      <c r="I27" s="12">
        <v>45.21</v>
      </c>
      <c r="J27" s="12">
        <v>45.21</v>
      </c>
      <c r="K27" s="12">
        <v>600</v>
      </c>
      <c r="L27" s="12">
        <v>45.21</v>
      </c>
      <c r="M27" s="12">
        <v>554.79</v>
      </c>
    </row>
    <row r="28" spans="1:13" x14ac:dyDescent="0.25">
      <c r="A28" s="7" t="s">
        <v>32</v>
      </c>
      <c r="B28" s="7" t="s">
        <v>1999</v>
      </c>
      <c r="C28" s="12">
        <v>10</v>
      </c>
      <c r="D28" s="7" t="s">
        <v>2440</v>
      </c>
      <c r="E28" s="8">
        <v>45723</v>
      </c>
      <c r="F28" s="8">
        <v>45748</v>
      </c>
      <c r="G28" s="12">
        <v>350</v>
      </c>
      <c r="H28" s="12">
        <v>0</v>
      </c>
      <c r="I28" s="12">
        <v>26.37</v>
      </c>
      <c r="J28" s="12">
        <v>26.37</v>
      </c>
      <c r="K28" s="12">
        <v>350</v>
      </c>
      <c r="L28" s="12">
        <v>26.37</v>
      </c>
      <c r="M28" s="12">
        <v>323.63</v>
      </c>
    </row>
    <row r="29" spans="1:13" x14ac:dyDescent="0.25">
      <c r="A29" s="7" t="s">
        <v>33</v>
      </c>
      <c r="B29" s="7" t="s">
        <v>2000</v>
      </c>
      <c r="C29" s="12">
        <v>10</v>
      </c>
      <c r="D29" s="7" t="s">
        <v>2440</v>
      </c>
      <c r="E29" s="8">
        <v>45723</v>
      </c>
      <c r="F29" s="8">
        <v>45748</v>
      </c>
      <c r="G29" s="12">
        <v>330</v>
      </c>
      <c r="H29" s="12">
        <v>0</v>
      </c>
      <c r="I29" s="12">
        <v>24.86</v>
      </c>
      <c r="J29" s="12">
        <v>24.86</v>
      </c>
      <c r="K29" s="12">
        <v>330</v>
      </c>
      <c r="L29" s="12">
        <v>24.86</v>
      </c>
      <c r="M29" s="12">
        <v>305.14</v>
      </c>
    </row>
    <row r="30" spans="1:13" x14ac:dyDescent="0.25">
      <c r="A30" s="7" t="s">
        <v>34</v>
      </c>
      <c r="B30" s="7" t="s">
        <v>1916</v>
      </c>
      <c r="C30" s="12">
        <v>20</v>
      </c>
      <c r="D30" s="7" t="s">
        <v>2397</v>
      </c>
      <c r="E30" s="8">
        <v>45698</v>
      </c>
      <c r="F30" s="8">
        <v>45717</v>
      </c>
      <c r="G30" s="12">
        <v>2496</v>
      </c>
      <c r="H30" s="12">
        <v>0</v>
      </c>
      <c r="I30" s="12">
        <v>418.51</v>
      </c>
      <c r="J30" s="12">
        <v>418.51</v>
      </c>
      <c r="K30" s="12">
        <v>2496</v>
      </c>
      <c r="L30" s="12">
        <v>418.51</v>
      </c>
      <c r="M30" s="12">
        <v>2077.4899999999998</v>
      </c>
    </row>
    <row r="31" spans="1:13" x14ac:dyDescent="0.25">
      <c r="A31" s="7" t="s">
        <v>35</v>
      </c>
      <c r="B31" s="7" t="s">
        <v>1917</v>
      </c>
      <c r="C31" s="12">
        <v>20</v>
      </c>
      <c r="D31" s="7" t="s">
        <v>2397</v>
      </c>
      <c r="E31" s="8">
        <v>45698</v>
      </c>
      <c r="F31" s="8">
        <v>45717</v>
      </c>
      <c r="G31" s="12">
        <v>145.4</v>
      </c>
      <c r="H31" s="12">
        <v>0</v>
      </c>
      <c r="I31" s="12">
        <v>24.38</v>
      </c>
      <c r="J31" s="12">
        <v>24.38</v>
      </c>
      <c r="K31" s="12">
        <v>145.4</v>
      </c>
      <c r="L31" s="12">
        <v>24.38</v>
      </c>
      <c r="M31" s="12">
        <v>121.02</v>
      </c>
    </row>
    <row r="32" spans="1:13" x14ac:dyDescent="0.25">
      <c r="A32" s="7" t="s">
        <v>36</v>
      </c>
      <c r="B32" s="7" t="s">
        <v>1918</v>
      </c>
      <c r="C32" s="12">
        <v>20</v>
      </c>
      <c r="D32" s="7" t="s">
        <v>2397</v>
      </c>
      <c r="E32" s="8">
        <v>45698</v>
      </c>
      <c r="F32" s="8">
        <v>45717</v>
      </c>
      <c r="G32" s="12">
        <v>290</v>
      </c>
      <c r="H32" s="12">
        <v>0</v>
      </c>
      <c r="I32" s="12">
        <v>48.62</v>
      </c>
      <c r="J32" s="12">
        <v>48.62</v>
      </c>
      <c r="K32" s="12">
        <v>290</v>
      </c>
      <c r="L32" s="12">
        <v>48.62</v>
      </c>
      <c r="M32" s="12">
        <v>241.38</v>
      </c>
    </row>
    <row r="33" spans="1:13" x14ac:dyDescent="0.25">
      <c r="A33" s="7" t="s">
        <v>37</v>
      </c>
      <c r="B33" s="7" t="s">
        <v>1200</v>
      </c>
      <c r="C33" s="12">
        <v>10</v>
      </c>
      <c r="D33" s="7" t="s">
        <v>2397</v>
      </c>
      <c r="E33" s="8">
        <v>45468</v>
      </c>
      <c r="F33" s="8">
        <v>45474</v>
      </c>
      <c r="G33" s="12">
        <v>806.29</v>
      </c>
      <c r="H33" s="12">
        <v>40.65</v>
      </c>
      <c r="I33" s="12">
        <v>0</v>
      </c>
      <c r="J33" s="12">
        <v>0</v>
      </c>
      <c r="K33" s="12">
        <v>806.29</v>
      </c>
      <c r="L33" s="12">
        <v>40.65</v>
      </c>
      <c r="M33" s="12">
        <v>765.64</v>
      </c>
    </row>
    <row r="34" spans="1:13" x14ac:dyDescent="0.25">
      <c r="A34" s="7" t="s">
        <v>38</v>
      </c>
      <c r="B34" s="7" t="s">
        <v>1201</v>
      </c>
      <c r="C34" s="12">
        <v>10</v>
      </c>
      <c r="D34" s="7" t="s">
        <v>2397</v>
      </c>
      <c r="E34" s="8">
        <v>45468</v>
      </c>
      <c r="F34" s="8">
        <v>45474</v>
      </c>
      <c r="G34" s="12">
        <v>1429.36</v>
      </c>
      <c r="H34" s="12">
        <v>72.06</v>
      </c>
      <c r="I34" s="12">
        <v>142.94</v>
      </c>
      <c r="J34" s="12">
        <v>142.94</v>
      </c>
      <c r="K34" s="12">
        <v>1429.36</v>
      </c>
      <c r="L34" s="12">
        <v>215</v>
      </c>
      <c r="M34" s="12">
        <v>1214.3599999999999</v>
      </c>
    </row>
    <row r="35" spans="1:13" x14ac:dyDescent="0.25">
      <c r="A35" s="7" t="s">
        <v>39</v>
      </c>
      <c r="B35" s="7" t="s">
        <v>1202</v>
      </c>
      <c r="C35" s="12">
        <v>10</v>
      </c>
      <c r="D35" s="7" t="s">
        <v>2397</v>
      </c>
      <c r="E35" s="8">
        <v>45468</v>
      </c>
      <c r="F35" s="8">
        <v>45474</v>
      </c>
      <c r="G35" s="12">
        <v>2500</v>
      </c>
      <c r="H35" s="12">
        <v>126.03</v>
      </c>
      <c r="I35" s="12">
        <v>250</v>
      </c>
      <c r="J35" s="12">
        <v>250</v>
      </c>
      <c r="K35" s="12">
        <v>2500</v>
      </c>
      <c r="L35" s="12">
        <v>376.03</v>
      </c>
      <c r="M35" s="12">
        <v>2123.9699999999998</v>
      </c>
    </row>
    <row r="36" spans="1:13" x14ac:dyDescent="0.25">
      <c r="A36" s="7" t="s">
        <v>40</v>
      </c>
      <c r="B36" s="7" t="s">
        <v>1203</v>
      </c>
      <c r="C36" s="12">
        <v>10</v>
      </c>
      <c r="D36" s="7" t="s">
        <v>2397</v>
      </c>
      <c r="E36" s="8">
        <v>45468</v>
      </c>
      <c r="F36" s="8">
        <v>45474</v>
      </c>
      <c r="G36" s="12">
        <v>3600</v>
      </c>
      <c r="H36" s="12">
        <v>181.48</v>
      </c>
      <c r="I36" s="12">
        <v>360</v>
      </c>
      <c r="J36" s="12">
        <v>360</v>
      </c>
      <c r="K36" s="12">
        <v>3600</v>
      </c>
      <c r="L36" s="12">
        <v>541.48</v>
      </c>
      <c r="M36" s="12">
        <v>3058.52</v>
      </c>
    </row>
    <row r="37" spans="1:13" x14ac:dyDescent="0.25">
      <c r="A37" s="7" t="s">
        <v>51</v>
      </c>
      <c r="B37" s="7" t="s">
        <v>1204</v>
      </c>
      <c r="C37" s="12">
        <v>10</v>
      </c>
      <c r="D37" s="7" t="s">
        <v>2397</v>
      </c>
      <c r="E37" s="8">
        <v>45468</v>
      </c>
      <c r="F37" s="8">
        <v>45474</v>
      </c>
      <c r="G37" s="12">
        <v>5950</v>
      </c>
      <c r="H37" s="12">
        <v>299.95</v>
      </c>
      <c r="I37" s="12">
        <v>595</v>
      </c>
      <c r="J37" s="12">
        <v>595</v>
      </c>
      <c r="K37" s="12">
        <v>5950</v>
      </c>
      <c r="L37" s="12">
        <v>894.95</v>
      </c>
      <c r="M37" s="12">
        <v>5055.05</v>
      </c>
    </row>
    <row r="38" spans="1:13" x14ac:dyDescent="0.25">
      <c r="A38" s="7" t="s">
        <v>52</v>
      </c>
      <c r="B38" s="7" t="s">
        <v>1205</v>
      </c>
      <c r="C38" s="12">
        <v>10</v>
      </c>
      <c r="D38" s="7" t="s">
        <v>2397</v>
      </c>
      <c r="E38" s="8">
        <v>45468</v>
      </c>
      <c r="F38" s="8">
        <v>45474</v>
      </c>
      <c r="G38" s="12">
        <v>5200</v>
      </c>
      <c r="H38" s="12">
        <v>262.14</v>
      </c>
      <c r="I38" s="12">
        <v>520</v>
      </c>
      <c r="J38" s="12">
        <v>520</v>
      </c>
      <c r="K38" s="12">
        <v>5200</v>
      </c>
      <c r="L38" s="12">
        <v>782.14</v>
      </c>
      <c r="M38" s="12">
        <v>4417.8599999999997</v>
      </c>
    </row>
    <row r="39" spans="1:13" x14ac:dyDescent="0.25">
      <c r="A39" s="7" t="s">
        <v>53</v>
      </c>
      <c r="B39" s="7" t="s">
        <v>1206</v>
      </c>
      <c r="C39" s="12">
        <v>10</v>
      </c>
      <c r="D39" s="7" t="s">
        <v>2397</v>
      </c>
      <c r="E39" s="8">
        <v>45468</v>
      </c>
      <c r="F39" s="8">
        <v>45474</v>
      </c>
      <c r="G39" s="12">
        <v>1000</v>
      </c>
      <c r="H39" s="12">
        <v>50.41</v>
      </c>
      <c r="I39" s="12">
        <v>100</v>
      </c>
      <c r="J39" s="12">
        <v>100</v>
      </c>
      <c r="K39" s="12">
        <v>1000</v>
      </c>
      <c r="L39" s="12">
        <v>150.41</v>
      </c>
      <c r="M39" s="12">
        <v>849.59</v>
      </c>
    </row>
    <row r="40" spans="1:13" x14ac:dyDescent="0.25">
      <c r="A40" s="7" t="s">
        <v>54</v>
      </c>
      <c r="B40" s="7" t="s">
        <v>1207</v>
      </c>
      <c r="C40" s="12">
        <v>10</v>
      </c>
      <c r="D40" s="7" t="s">
        <v>2397</v>
      </c>
      <c r="E40" s="8">
        <v>45468</v>
      </c>
      <c r="F40" s="8">
        <v>45474</v>
      </c>
      <c r="G40" s="12">
        <v>2600</v>
      </c>
      <c r="H40" s="12">
        <v>131.07</v>
      </c>
      <c r="I40" s="12">
        <v>260</v>
      </c>
      <c r="J40" s="12">
        <v>260</v>
      </c>
      <c r="K40" s="12">
        <v>2600</v>
      </c>
      <c r="L40" s="12">
        <v>391.07</v>
      </c>
      <c r="M40" s="12">
        <v>2208.9299999999998</v>
      </c>
    </row>
    <row r="41" spans="1:13" x14ac:dyDescent="0.25">
      <c r="A41" s="7" t="s">
        <v>55</v>
      </c>
      <c r="B41" s="7" t="s">
        <v>1208</v>
      </c>
      <c r="C41" s="12">
        <v>10</v>
      </c>
      <c r="D41" s="7" t="s">
        <v>2397</v>
      </c>
      <c r="E41" s="8">
        <v>45468</v>
      </c>
      <c r="F41" s="8">
        <v>45474</v>
      </c>
      <c r="G41" s="12">
        <v>4750</v>
      </c>
      <c r="H41" s="12">
        <v>239.45</v>
      </c>
      <c r="I41" s="12">
        <v>475</v>
      </c>
      <c r="J41" s="12">
        <v>475</v>
      </c>
      <c r="K41" s="12">
        <v>4750</v>
      </c>
      <c r="L41" s="12">
        <v>714.45</v>
      </c>
      <c r="M41" s="12">
        <v>4035.55</v>
      </c>
    </row>
    <row r="42" spans="1:13" x14ac:dyDescent="0.25">
      <c r="A42" s="7" t="s">
        <v>56</v>
      </c>
      <c r="B42" s="7" t="s">
        <v>1209</v>
      </c>
      <c r="C42" s="12">
        <v>10</v>
      </c>
      <c r="D42" s="7" t="s">
        <v>2397</v>
      </c>
      <c r="E42" s="8">
        <v>45468</v>
      </c>
      <c r="F42" s="8">
        <v>45474</v>
      </c>
      <c r="G42" s="12">
        <v>8400</v>
      </c>
      <c r="H42" s="12">
        <v>423.45</v>
      </c>
      <c r="I42" s="12">
        <v>0</v>
      </c>
      <c r="J42" s="12">
        <v>0</v>
      </c>
      <c r="K42" s="12">
        <v>8400</v>
      </c>
      <c r="L42" s="12">
        <v>423.45</v>
      </c>
      <c r="M42" s="12">
        <v>7976.55</v>
      </c>
    </row>
    <row r="43" spans="1:13" x14ac:dyDescent="0.25">
      <c r="A43" s="7" t="s">
        <v>57</v>
      </c>
      <c r="B43" s="7" t="s">
        <v>1210</v>
      </c>
      <c r="C43" s="12">
        <v>10</v>
      </c>
      <c r="D43" s="7" t="s">
        <v>2397</v>
      </c>
      <c r="E43" s="8">
        <v>45468</v>
      </c>
      <c r="F43" s="8">
        <v>45474</v>
      </c>
      <c r="G43" s="12">
        <v>5400</v>
      </c>
      <c r="H43" s="12">
        <v>272.22000000000003</v>
      </c>
      <c r="I43" s="12">
        <v>540</v>
      </c>
      <c r="J43" s="12">
        <v>540</v>
      </c>
      <c r="K43" s="12">
        <v>5400</v>
      </c>
      <c r="L43" s="12">
        <v>812.22</v>
      </c>
      <c r="M43" s="12">
        <v>4587.78</v>
      </c>
    </row>
    <row r="44" spans="1:13" x14ac:dyDescent="0.25">
      <c r="A44" s="7" t="s">
        <v>58</v>
      </c>
      <c r="B44" s="7" t="s">
        <v>1211</v>
      </c>
      <c r="C44" s="12">
        <v>10</v>
      </c>
      <c r="D44" s="7" t="s">
        <v>2397</v>
      </c>
      <c r="E44" s="8">
        <v>45468</v>
      </c>
      <c r="F44" s="8">
        <v>45474</v>
      </c>
      <c r="G44" s="12">
        <v>1160</v>
      </c>
      <c r="H44" s="12">
        <v>58.48</v>
      </c>
      <c r="I44" s="12">
        <v>116</v>
      </c>
      <c r="J44" s="12">
        <v>116</v>
      </c>
      <c r="K44" s="12">
        <v>1160</v>
      </c>
      <c r="L44" s="12">
        <v>174.48</v>
      </c>
      <c r="M44" s="12">
        <v>985.52</v>
      </c>
    </row>
    <row r="45" spans="1:13" x14ac:dyDescent="0.25">
      <c r="A45" s="7" t="s">
        <v>59</v>
      </c>
      <c r="B45" s="7" t="s">
        <v>1212</v>
      </c>
      <c r="C45" s="12">
        <v>10</v>
      </c>
      <c r="D45" s="7" t="s">
        <v>2397</v>
      </c>
      <c r="E45" s="8">
        <v>45468</v>
      </c>
      <c r="F45" s="8">
        <v>45474</v>
      </c>
      <c r="G45" s="12">
        <v>1660</v>
      </c>
      <c r="H45" s="12">
        <v>83.68</v>
      </c>
      <c r="I45" s="12">
        <v>166</v>
      </c>
      <c r="J45" s="12">
        <v>166</v>
      </c>
      <c r="K45" s="12">
        <v>1660</v>
      </c>
      <c r="L45" s="12">
        <v>249.68</v>
      </c>
      <c r="M45" s="12">
        <v>1410.32</v>
      </c>
    </row>
    <row r="46" spans="1:13" x14ac:dyDescent="0.25">
      <c r="A46" s="7" t="s">
        <v>60</v>
      </c>
      <c r="B46" s="7" t="s">
        <v>1213</v>
      </c>
      <c r="C46" s="12">
        <v>10</v>
      </c>
      <c r="D46" s="7" t="s">
        <v>2397</v>
      </c>
      <c r="E46" s="8">
        <v>45468</v>
      </c>
      <c r="F46" s="8">
        <v>45474</v>
      </c>
      <c r="G46" s="12">
        <v>6304.2</v>
      </c>
      <c r="H46" s="12">
        <v>317.8</v>
      </c>
      <c r="I46" s="12">
        <v>630.41999999999996</v>
      </c>
      <c r="J46" s="12">
        <v>630.41999999999996</v>
      </c>
      <c r="K46" s="12">
        <v>6304.2</v>
      </c>
      <c r="L46" s="12">
        <v>948.22</v>
      </c>
      <c r="M46" s="12">
        <v>5355.98</v>
      </c>
    </row>
    <row r="47" spans="1:13" x14ac:dyDescent="0.25">
      <c r="A47" s="7" t="s">
        <v>61</v>
      </c>
      <c r="B47" s="7" t="s">
        <v>1214</v>
      </c>
      <c r="C47" s="12">
        <v>10</v>
      </c>
      <c r="D47" s="7" t="s">
        <v>2397</v>
      </c>
      <c r="E47" s="8">
        <v>45468</v>
      </c>
      <c r="F47" s="8">
        <v>45474</v>
      </c>
      <c r="G47" s="12">
        <v>3500</v>
      </c>
      <c r="H47" s="12">
        <v>176.44</v>
      </c>
      <c r="I47" s="12">
        <v>350</v>
      </c>
      <c r="J47" s="12">
        <v>350</v>
      </c>
      <c r="K47" s="12">
        <v>3500</v>
      </c>
      <c r="L47" s="12">
        <v>526.44000000000005</v>
      </c>
      <c r="M47" s="12">
        <v>2973.56</v>
      </c>
    </row>
    <row r="48" spans="1:13" x14ac:dyDescent="0.25">
      <c r="A48" s="7" t="s">
        <v>62</v>
      </c>
      <c r="B48" s="7" t="s">
        <v>1215</v>
      </c>
      <c r="C48" s="12">
        <v>10</v>
      </c>
      <c r="D48" s="7" t="s">
        <v>2397</v>
      </c>
      <c r="E48" s="8">
        <v>45468</v>
      </c>
      <c r="F48" s="8">
        <v>45474</v>
      </c>
      <c r="G48" s="12">
        <v>3600</v>
      </c>
      <c r="H48" s="12">
        <v>181.48</v>
      </c>
      <c r="I48" s="12">
        <v>360</v>
      </c>
      <c r="J48" s="12">
        <v>360</v>
      </c>
      <c r="K48" s="12">
        <v>3600</v>
      </c>
      <c r="L48" s="12">
        <v>541.48</v>
      </c>
      <c r="M48" s="12">
        <v>3058.52</v>
      </c>
    </row>
    <row r="49" spans="1:13" x14ac:dyDescent="0.25">
      <c r="A49" s="7" t="s">
        <v>63</v>
      </c>
      <c r="B49" s="7" t="s">
        <v>1215</v>
      </c>
      <c r="C49" s="12">
        <v>10</v>
      </c>
      <c r="D49" s="7" t="s">
        <v>2397</v>
      </c>
      <c r="E49" s="8">
        <v>45468</v>
      </c>
      <c r="F49" s="8">
        <v>45474</v>
      </c>
      <c r="G49" s="12">
        <v>4020</v>
      </c>
      <c r="H49" s="12">
        <v>202.65</v>
      </c>
      <c r="I49" s="12">
        <v>402</v>
      </c>
      <c r="J49" s="12">
        <v>402</v>
      </c>
      <c r="K49" s="12">
        <v>4020</v>
      </c>
      <c r="L49" s="12">
        <v>604.65</v>
      </c>
      <c r="M49" s="12">
        <v>3415.35</v>
      </c>
    </row>
    <row r="50" spans="1:13" x14ac:dyDescent="0.25">
      <c r="A50" s="7" t="s">
        <v>64</v>
      </c>
      <c r="B50" s="7" t="s">
        <v>1215</v>
      </c>
      <c r="C50" s="12">
        <v>10</v>
      </c>
      <c r="D50" s="7" t="s">
        <v>2397</v>
      </c>
      <c r="E50" s="8">
        <v>45468</v>
      </c>
      <c r="F50" s="8">
        <v>45474</v>
      </c>
      <c r="G50" s="12">
        <v>400</v>
      </c>
      <c r="H50" s="12">
        <v>20.16</v>
      </c>
      <c r="I50" s="12">
        <v>40</v>
      </c>
      <c r="J50" s="12">
        <v>40</v>
      </c>
      <c r="K50" s="12">
        <v>400</v>
      </c>
      <c r="L50" s="12">
        <v>60.16</v>
      </c>
      <c r="M50" s="12">
        <v>339.84</v>
      </c>
    </row>
    <row r="51" spans="1:13" x14ac:dyDescent="0.25">
      <c r="A51" s="7" t="s">
        <v>65</v>
      </c>
      <c r="B51" s="7" t="s">
        <v>1216</v>
      </c>
      <c r="C51" s="12">
        <v>10</v>
      </c>
      <c r="D51" s="7" t="s">
        <v>2397</v>
      </c>
      <c r="E51" s="8">
        <v>45468</v>
      </c>
      <c r="F51" s="8">
        <v>45474</v>
      </c>
      <c r="G51" s="12">
        <v>1365</v>
      </c>
      <c r="H51" s="12">
        <v>68.81</v>
      </c>
      <c r="I51" s="12">
        <v>136.5</v>
      </c>
      <c r="J51" s="12">
        <v>136.5</v>
      </c>
      <c r="K51" s="12">
        <v>1365</v>
      </c>
      <c r="L51" s="12">
        <v>205.31</v>
      </c>
      <c r="M51" s="12">
        <v>1159.69</v>
      </c>
    </row>
    <row r="52" spans="1:13" x14ac:dyDescent="0.25">
      <c r="A52" s="7" t="s">
        <v>66</v>
      </c>
      <c r="B52" s="7" t="s">
        <v>1217</v>
      </c>
      <c r="C52" s="12">
        <v>10</v>
      </c>
      <c r="D52" s="7" t="s">
        <v>2397</v>
      </c>
      <c r="E52" s="8">
        <v>45468</v>
      </c>
      <c r="F52" s="8">
        <v>45474</v>
      </c>
      <c r="G52" s="12">
        <v>455</v>
      </c>
      <c r="H52" s="12">
        <v>22.94</v>
      </c>
      <c r="I52" s="12">
        <v>45.5</v>
      </c>
      <c r="J52" s="12">
        <v>45.5</v>
      </c>
      <c r="K52" s="12">
        <v>455</v>
      </c>
      <c r="L52" s="12">
        <v>68.44</v>
      </c>
      <c r="M52" s="12">
        <v>386.56</v>
      </c>
    </row>
    <row r="53" spans="1:13" x14ac:dyDescent="0.25">
      <c r="A53" s="7" t="s">
        <v>67</v>
      </c>
      <c r="B53" s="7" t="s">
        <v>1218</v>
      </c>
      <c r="C53" s="12">
        <v>10</v>
      </c>
      <c r="D53" s="7" t="s">
        <v>2397</v>
      </c>
      <c r="E53" s="8">
        <v>45468</v>
      </c>
      <c r="F53" s="8">
        <v>45474</v>
      </c>
      <c r="G53" s="12">
        <v>8645</v>
      </c>
      <c r="H53" s="12">
        <v>435.8</v>
      </c>
      <c r="I53" s="12">
        <v>864.5</v>
      </c>
      <c r="J53" s="12">
        <v>864.5</v>
      </c>
      <c r="K53" s="12">
        <v>8645</v>
      </c>
      <c r="L53" s="12">
        <v>1300.3</v>
      </c>
      <c r="M53" s="12">
        <v>7344.7</v>
      </c>
    </row>
    <row r="54" spans="1:13" x14ac:dyDescent="0.25">
      <c r="A54" s="7" t="s">
        <v>68</v>
      </c>
      <c r="B54" s="7" t="s">
        <v>1219</v>
      </c>
      <c r="C54" s="12">
        <v>10</v>
      </c>
      <c r="D54" s="7" t="s">
        <v>2397</v>
      </c>
      <c r="E54" s="8">
        <v>45468</v>
      </c>
      <c r="F54" s="8">
        <v>45474</v>
      </c>
      <c r="G54" s="12">
        <v>5005</v>
      </c>
      <c r="H54" s="12">
        <v>252.31</v>
      </c>
      <c r="I54" s="12">
        <v>500.5</v>
      </c>
      <c r="J54" s="12">
        <v>500.5</v>
      </c>
      <c r="K54" s="12">
        <v>5005</v>
      </c>
      <c r="L54" s="12">
        <v>752.81</v>
      </c>
      <c r="M54" s="12">
        <v>4252.1899999999996</v>
      </c>
    </row>
    <row r="55" spans="1:13" x14ac:dyDescent="0.25">
      <c r="A55" s="7" t="s">
        <v>69</v>
      </c>
      <c r="B55" s="7" t="s">
        <v>1220</v>
      </c>
      <c r="C55" s="12">
        <v>10</v>
      </c>
      <c r="D55" s="7" t="s">
        <v>2397</v>
      </c>
      <c r="E55" s="8">
        <v>45468</v>
      </c>
      <c r="F55" s="8">
        <v>45474</v>
      </c>
      <c r="G55" s="12">
        <v>455</v>
      </c>
      <c r="H55" s="12">
        <v>22.94</v>
      </c>
      <c r="I55" s="12">
        <v>45.5</v>
      </c>
      <c r="J55" s="12">
        <v>45.5</v>
      </c>
      <c r="K55" s="12">
        <v>455</v>
      </c>
      <c r="L55" s="12">
        <v>68.44</v>
      </c>
      <c r="M55" s="12">
        <v>386.56</v>
      </c>
    </row>
    <row r="56" spans="1:13" x14ac:dyDescent="0.25">
      <c r="A56" s="7" t="s">
        <v>70</v>
      </c>
      <c r="B56" s="7" t="s">
        <v>1221</v>
      </c>
      <c r="C56" s="12">
        <v>10</v>
      </c>
      <c r="D56" s="7" t="s">
        <v>2397</v>
      </c>
      <c r="E56" s="8">
        <v>45468</v>
      </c>
      <c r="F56" s="8">
        <v>45474</v>
      </c>
      <c r="G56" s="12">
        <v>22295</v>
      </c>
      <c r="H56" s="12">
        <v>1123.9100000000001</v>
      </c>
      <c r="I56" s="12">
        <v>2229.5</v>
      </c>
      <c r="J56" s="12">
        <v>2229.5</v>
      </c>
      <c r="K56" s="12">
        <v>22295</v>
      </c>
      <c r="L56" s="12">
        <v>3353.41</v>
      </c>
      <c r="M56" s="12">
        <v>18941.59</v>
      </c>
    </row>
    <row r="57" spans="1:13" x14ac:dyDescent="0.25">
      <c r="A57" s="7" t="s">
        <v>71</v>
      </c>
      <c r="B57" s="7" t="s">
        <v>1222</v>
      </c>
      <c r="C57" s="12">
        <v>10</v>
      </c>
      <c r="D57" s="7" t="s">
        <v>2397</v>
      </c>
      <c r="E57" s="8">
        <v>45468</v>
      </c>
      <c r="F57" s="8">
        <v>45474</v>
      </c>
      <c r="G57" s="12">
        <v>265</v>
      </c>
      <c r="H57" s="12">
        <v>13.36</v>
      </c>
      <c r="I57" s="12">
        <v>26.5</v>
      </c>
      <c r="J57" s="12">
        <v>26.5</v>
      </c>
      <c r="K57" s="12">
        <v>265</v>
      </c>
      <c r="L57" s="12">
        <v>39.86</v>
      </c>
      <c r="M57" s="12">
        <v>225.14</v>
      </c>
    </row>
    <row r="58" spans="1:13" x14ac:dyDescent="0.25">
      <c r="A58" s="7" t="s">
        <v>72</v>
      </c>
      <c r="B58" s="7" t="s">
        <v>1223</v>
      </c>
      <c r="C58" s="12">
        <v>10</v>
      </c>
      <c r="D58" s="7" t="s">
        <v>2397</v>
      </c>
      <c r="E58" s="8">
        <v>45468</v>
      </c>
      <c r="F58" s="8">
        <v>45474</v>
      </c>
      <c r="G58" s="12">
        <v>2120</v>
      </c>
      <c r="H58" s="12">
        <v>106.87</v>
      </c>
      <c r="I58" s="12">
        <v>212</v>
      </c>
      <c r="J58" s="12">
        <v>212</v>
      </c>
      <c r="K58" s="12">
        <v>2120</v>
      </c>
      <c r="L58" s="12">
        <v>318.87</v>
      </c>
      <c r="M58" s="12">
        <v>1801.13</v>
      </c>
    </row>
    <row r="59" spans="1:13" x14ac:dyDescent="0.25">
      <c r="A59" s="7" t="s">
        <v>73</v>
      </c>
      <c r="B59" s="7" t="s">
        <v>1224</v>
      </c>
      <c r="C59" s="12">
        <v>10</v>
      </c>
      <c r="D59" s="7" t="s">
        <v>2397</v>
      </c>
      <c r="E59" s="8">
        <v>45468</v>
      </c>
      <c r="F59" s="8">
        <v>45474</v>
      </c>
      <c r="G59" s="12">
        <v>795</v>
      </c>
      <c r="H59" s="12">
        <v>40.08</v>
      </c>
      <c r="I59" s="12">
        <v>79.5</v>
      </c>
      <c r="J59" s="12">
        <v>79.5</v>
      </c>
      <c r="K59" s="12">
        <v>795</v>
      </c>
      <c r="L59" s="12">
        <v>119.58</v>
      </c>
      <c r="M59" s="12">
        <v>675.42</v>
      </c>
    </row>
    <row r="60" spans="1:13" x14ac:dyDescent="0.25">
      <c r="A60" s="7" t="s">
        <v>74</v>
      </c>
      <c r="B60" s="7" t="s">
        <v>1225</v>
      </c>
      <c r="C60" s="12">
        <v>10</v>
      </c>
      <c r="D60" s="7" t="s">
        <v>2397</v>
      </c>
      <c r="E60" s="8">
        <v>45468</v>
      </c>
      <c r="F60" s="8">
        <v>45474</v>
      </c>
      <c r="G60" s="12">
        <v>1590</v>
      </c>
      <c r="H60" s="12">
        <v>80.150000000000006</v>
      </c>
      <c r="I60" s="12">
        <v>159</v>
      </c>
      <c r="J60" s="12">
        <v>159</v>
      </c>
      <c r="K60" s="12">
        <v>1590</v>
      </c>
      <c r="L60" s="12">
        <v>239.15</v>
      </c>
      <c r="M60" s="12">
        <v>1350.85</v>
      </c>
    </row>
    <row r="61" spans="1:13" x14ac:dyDescent="0.25">
      <c r="A61" s="7" t="s">
        <v>75</v>
      </c>
      <c r="B61" s="7" t="s">
        <v>1226</v>
      </c>
      <c r="C61" s="12">
        <v>10</v>
      </c>
      <c r="D61" s="7" t="s">
        <v>2397</v>
      </c>
      <c r="E61" s="8">
        <v>45468</v>
      </c>
      <c r="F61" s="8">
        <v>45474</v>
      </c>
      <c r="G61" s="12">
        <v>1770</v>
      </c>
      <c r="H61" s="12">
        <v>89.23</v>
      </c>
      <c r="I61" s="12">
        <v>177</v>
      </c>
      <c r="J61" s="12">
        <v>177</v>
      </c>
      <c r="K61" s="12">
        <v>1770</v>
      </c>
      <c r="L61" s="12">
        <v>266.23</v>
      </c>
      <c r="M61" s="12">
        <v>1503.77</v>
      </c>
    </row>
    <row r="62" spans="1:13" x14ac:dyDescent="0.25">
      <c r="A62" s="7" t="s">
        <v>76</v>
      </c>
      <c r="B62" s="7" t="s">
        <v>1227</v>
      </c>
      <c r="C62" s="12">
        <v>10</v>
      </c>
      <c r="D62" s="7" t="s">
        <v>2397</v>
      </c>
      <c r="E62" s="8">
        <v>45468</v>
      </c>
      <c r="F62" s="8">
        <v>45474</v>
      </c>
      <c r="G62" s="12">
        <v>2655</v>
      </c>
      <c r="H62" s="12">
        <v>133.84</v>
      </c>
      <c r="I62" s="12">
        <v>265.5</v>
      </c>
      <c r="J62" s="12">
        <v>265.5</v>
      </c>
      <c r="K62" s="12">
        <v>2655</v>
      </c>
      <c r="L62" s="12">
        <v>399.34</v>
      </c>
      <c r="M62" s="12">
        <v>2255.66</v>
      </c>
    </row>
    <row r="63" spans="1:13" x14ac:dyDescent="0.25">
      <c r="A63" s="7" t="s">
        <v>77</v>
      </c>
      <c r="B63" s="7" t="s">
        <v>1228</v>
      </c>
      <c r="C63" s="12">
        <v>10</v>
      </c>
      <c r="D63" s="7" t="s">
        <v>2397</v>
      </c>
      <c r="E63" s="8">
        <v>45468</v>
      </c>
      <c r="F63" s="8">
        <v>45474</v>
      </c>
      <c r="G63" s="12">
        <v>590</v>
      </c>
      <c r="H63" s="12">
        <v>29.74</v>
      </c>
      <c r="I63" s="12">
        <v>59</v>
      </c>
      <c r="J63" s="12">
        <v>59</v>
      </c>
      <c r="K63" s="12">
        <v>590</v>
      </c>
      <c r="L63" s="12">
        <v>88.74</v>
      </c>
      <c r="M63" s="12">
        <v>501.26</v>
      </c>
    </row>
    <row r="64" spans="1:13" x14ac:dyDescent="0.25">
      <c r="A64" s="7" t="s">
        <v>78</v>
      </c>
      <c r="B64" s="7" t="s">
        <v>1229</v>
      </c>
      <c r="C64" s="12">
        <v>10</v>
      </c>
      <c r="D64" s="7" t="s">
        <v>2397</v>
      </c>
      <c r="E64" s="8">
        <v>45468</v>
      </c>
      <c r="F64" s="8">
        <v>45474</v>
      </c>
      <c r="G64" s="12">
        <v>14670</v>
      </c>
      <c r="H64" s="12">
        <v>739.53</v>
      </c>
      <c r="I64" s="12">
        <v>1467</v>
      </c>
      <c r="J64" s="12">
        <v>1467</v>
      </c>
      <c r="K64" s="12">
        <v>14670</v>
      </c>
      <c r="L64" s="12">
        <v>2206.5300000000002</v>
      </c>
      <c r="M64" s="12">
        <v>12463.47</v>
      </c>
    </row>
    <row r="65" spans="1:13" x14ac:dyDescent="0.25">
      <c r="A65" s="7" t="s">
        <v>79</v>
      </c>
      <c r="B65" s="7" t="s">
        <v>1230</v>
      </c>
      <c r="C65" s="12">
        <v>10</v>
      </c>
      <c r="D65" s="7" t="s">
        <v>2397</v>
      </c>
      <c r="E65" s="8">
        <v>45468</v>
      </c>
      <c r="F65" s="8">
        <v>45474</v>
      </c>
      <c r="G65" s="12">
        <v>7995</v>
      </c>
      <c r="H65" s="12">
        <v>403.04</v>
      </c>
      <c r="I65" s="12">
        <v>799.5</v>
      </c>
      <c r="J65" s="12">
        <v>799.5</v>
      </c>
      <c r="K65" s="12">
        <v>7995</v>
      </c>
      <c r="L65" s="12">
        <v>1202.54</v>
      </c>
      <c r="M65" s="12">
        <v>6792.46</v>
      </c>
    </row>
    <row r="66" spans="1:13" x14ac:dyDescent="0.25">
      <c r="A66" s="7" t="s">
        <v>80</v>
      </c>
      <c r="B66" s="7" t="s">
        <v>1231</v>
      </c>
      <c r="C66" s="12">
        <v>10</v>
      </c>
      <c r="D66" s="7" t="s">
        <v>2397</v>
      </c>
      <c r="E66" s="8">
        <v>45468</v>
      </c>
      <c r="F66" s="8">
        <v>45474</v>
      </c>
      <c r="G66" s="12">
        <v>9690</v>
      </c>
      <c r="H66" s="12">
        <v>488.48</v>
      </c>
      <c r="I66" s="12">
        <v>969</v>
      </c>
      <c r="J66" s="12">
        <v>969</v>
      </c>
      <c r="K66" s="12">
        <v>9690</v>
      </c>
      <c r="L66" s="12">
        <v>1457.48</v>
      </c>
      <c r="M66" s="12">
        <v>8232.52</v>
      </c>
    </row>
    <row r="67" spans="1:13" x14ac:dyDescent="0.25">
      <c r="A67" s="7" t="s">
        <v>81</v>
      </c>
      <c r="B67" s="7" t="s">
        <v>1232</v>
      </c>
      <c r="C67" s="12">
        <v>10</v>
      </c>
      <c r="D67" s="7" t="s">
        <v>2397</v>
      </c>
      <c r="E67" s="8">
        <v>45468</v>
      </c>
      <c r="F67" s="8">
        <v>45474</v>
      </c>
      <c r="G67" s="12">
        <v>39845.199999999997</v>
      </c>
      <c r="H67" s="12">
        <v>2008.63</v>
      </c>
      <c r="I67" s="12">
        <v>3984.52</v>
      </c>
      <c r="J67" s="12">
        <v>3984.52</v>
      </c>
      <c r="K67" s="12">
        <v>39845.199999999997</v>
      </c>
      <c r="L67" s="12">
        <v>5993.15</v>
      </c>
      <c r="M67" s="12">
        <v>33852.050000000003</v>
      </c>
    </row>
    <row r="68" spans="1:13" x14ac:dyDescent="0.25">
      <c r="A68" s="7" t="s">
        <v>82</v>
      </c>
      <c r="B68" s="7" t="s">
        <v>1233</v>
      </c>
      <c r="C68" s="12">
        <v>10</v>
      </c>
      <c r="D68" s="7" t="s">
        <v>2397</v>
      </c>
      <c r="E68" s="8">
        <v>45468</v>
      </c>
      <c r="F68" s="8">
        <v>45474</v>
      </c>
      <c r="G68" s="12">
        <v>765</v>
      </c>
      <c r="H68" s="12">
        <v>38.56</v>
      </c>
      <c r="I68" s="12">
        <v>76.5</v>
      </c>
      <c r="J68" s="12">
        <v>76.5</v>
      </c>
      <c r="K68" s="12">
        <v>765</v>
      </c>
      <c r="L68" s="12">
        <v>115.06</v>
      </c>
      <c r="M68" s="12">
        <v>649.94000000000005</v>
      </c>
    </row>
    <row r="69" spans="1:13" x14ac:dyDescent="0.25">
      <c r="A69" s="7" t="s">
        <v>83</v>
      </c>
      <c r="B69" s="7" t="s">
        <v>1234</v>
      </c>
      <c r="C69" s="12">
        <v>10</v>
      </c>
      <c r="D69" s="7" t="s">
        <v>2397</v>
      </c>
      <c r="E69" s="8">
        <v>45468</v>
      </c>
      <c r="F69" s="8">
        <v>45474</v>
      </c>
      <c r="G69" s="12">
        <v>880</v>
      </c>
      <c r="H69" s="12">
        <v>44.36</v>
      </c>
      <c r="I69" s="12">
        <v>88</v>
      </c>
      <c r="J69" s="12">
        <v>88</v>
      </c>
      <c r="K69" s="12">
        <v>880</v>
      </c>
      <c r="L69" s="12">
        <v>132.36000000000001</v>
      </c>
      <c r="M69" s="12">
        <v>747.64</v>
      </c>
    </row>
    <row r="70" spans="1:13" x14ac:dyDescent="0.25">
      <c r="A70" s="7" t="s">
        <v>84</v>
      </c>
      <c r="B70" s="7" t="s">
        <v>1235</v>
      </c>
      <c r="C70" s="12">
        <v>10</v>
      </c>
      <c r="D70" s="7" t="s">
        <v>2397</v>
      </c>
      <c r="E70" s="8">
        <v>45468</v>
      </c>
      <c r="F70" s="8">
        <v>45474</v>
      </c>
      <c r="G70" s="12">
        <v>13500</v>
      </c>
      <c r="H70" s="12">
        <v>680.55</v>
      </c>
      <c r="I70" s="12">
        <v>1350</v>
      </c>
      <c r="J70" s="12">
        <v>1350</v>
      </c>
      <c r="K70" s="12">
        <v>13500</v>
      </c>
      <c r="L70" s="12">
        <v>2030.55</v>
      </c>
      <c r="M70" s="12">
        <v>11469.45</v>
      </c>
    </row>
    <row r="71" spans="1:13" x14ac:dyDescent="0.25">
      <c r="A71" s="7" t="s">
        <v>85</v>
      </c>
      <c r="B71" s="7" t="s">
        <v>1236</v>
      </c>
      <c r="C71" s="12">
        <v>10</v>
      </c>
      <c r="D71" s="7" t="s">
        <v>2397</v>
      </c>
      <c r="E71" s="8">
        <v>45468</v>
      </c>
      <c r="F71" s="8">
        <v>45474</v>
      </c>
      <c r="G71" s="12">
        <v>5445</v>
      </c>
      <c r="H71" s="12">
        <v>274.49</v>
      </c>
      <c r="I71" s="12">
        <v>544.5</v>
      </c>
      <c r="J71" s="12">
        <v>544.5</v>
      </c>
      <c r="K71" s="12">
        <v>5445</v>
      </c>
      <c r="L71" s="12">
        <v>818.99</v>
      </c>
      <c r="M71" s="12">
        <v>4626.01</v>
      </c>
    </row>
    <row r="72" spans="1:13" x14ac:dyDescent="0.25">
      <c r="A72" s="7" t="s">
        <v>86</v>
      </c>
      <c r="B72" s="7" t="s">
        <v>1237</v>
      </c>
      <c r="C72" s="12">
        <v>10</v>
      </c>
      <c r="D72" s="7" t="s">
        <v>2397</v>
      </c>
      <c r="E72" s="8">
        <v>45468</v>
      </c>
      <c r="F72" s="8">
        <v>45474</v>
      </c>
      <c r="G72" s="12">
        <v>2248</v>
      </c>
      <c r="H72" s="12">
        <v>113.32</v>
      </c>
      <c r="I72" s="12">
        <v>224.8</v>
      </c>
      <c r="J72" s="12">
        <v>224.8</v>
      </c>
      <c r="K72" s="12">
        <v>2248</v>
      </c>
      <c r="L72" s="12">
        <v>338.12</v>
      </c>
      <c r="M72" s="12">
        <v>1909.88</v>
      </c>
    </row>
    <row r="73" spans="1:13" x14ac:dyDescent="0.25">
      <c r="A73" s="7" t="s">
        <v>87</v>
      </c>
      <c r="B73" s="7" t="s">
        <v>1238</v>
      </c>
      <c r="C73" s="12">
        <v>10</v>
      </c>
      <c r="D73" s="7" t="s">
        <v>2397</v>
      </c>
      <c r="E73" s="8">
        <v>45468</v>
      </c>
      <c r="F73" s="8">
        <v>45474</v>
      </c>
      <c r="G73" s="12">
        <v>480</v>
      </c>
      <c r="H73" s="12">
        <v>24.2</v>
      </c>
      <c r="I73" s="12">
        <v>48</v>
      </c>
      <c r="J73" s="12">
        <v>48</v>
      </c>
      <c r="K73" s="12">
        <v>480</v>
      </c>
      <c r="L73" s="12">
        <v>72.2</v>
      </c>
      <c r="M73" s="12">
        <v>407.8</v>
      </c>
    </row>
    <row r="74" spans="1:13" x14ac:dyDescent="0.25">
      <c r="A74" s="7" t="s">
        <v>88</v>
      </c>
      <c r="B74" s="7" t="s">
        <v>1239</v>
      </c>
      <c r="C74" s="12">
        <v>10</v>
      </c>
      <c r="D74" s="7" t="s">
        <v>2397</v>
      </c>
      <c r="E74" s="8">
        <v>45468</v>
      </c>
      <c r="F74" s="8">
        <v>45474</v>
      </c>
      <c r="G74" s="12">
        <v>441</v>
      </c>
      <c r="H74" s="12">
        <v>22.23</v>
      </c>
      <c r="I74" s="12">
        <v>44.1</v>
      </c>
      <c r="J74" s="12">
        <v>44.1</v>
      </c>
      <c r="K74" s="12">
        <v>441</v>
      </c>
      <c r="L74" s="12">
        <v>66.33</v>
      </c>
      <c r="M74" s="12">
        <v>374.67</v>
      </c>
    </row>
    <row r="75" spans="1:13" x14ac:dyDescent="0.25">
      <c r="A75" s="7" t="s">
        <v>89</v>
      </c>
      <c r="B75" s="7" t="s">
        <v>1240</v>
      </c>
      <c r="C75" s="12">
        <v>10</v>
      </c>
      <c r="D75" s="7" t="s">
        <v>2397</v>
      </c>
      <c r="E75" s="8">
        <v>45468</v>
      </c>
      <c r="F75" s="8">
        <v>45474</v>
      </c>
      <c r="G75" s="12">
        <v>7030</v>
      </c>
      <c r="H75" s="12">
        <v>354.39</v>
      </c>
      <c r="I75" s="12">
        <v>703</v>
      </c>
      <c r="J75" s="12">
        <v>703</v>
      </c>
      <c r="K75" s="12">
        <v>7030</v>
      </c>
      <c r="L75" s="12">
        <v>1057.3900000000001</v>
      </c>
      <c r="M75" s="12">
        <v>5972.61</v>
      </c>
    </row>
    <row r="76" spans="1:13" x14ac:dyDescent="0.25">
      <c r="A76" s="7" t="s">
        <v>90</v>
      </c>
      <c r="B76" s="7" t="s">
        <v>1241</v>
      </c>
      <c r="C76" s="12">
        <v>10</v>
      </c>
      <c r="D76" s="7" t="s">
        <v>2397</v>
      </c>
      <c r="E76" s="8">
        <v>45468</v>
      </c>
      <c r="F76" s="8">
        <v>45474</v>
      </c>
      <c r="G76" s="12">
        <v>3150</v>
      </c>
      <c r="H76" s="12">
        <v>158.79</v>
      </c>
      <c r="I76" s="12">
        <v>315</v>
      </c>
      <c r="J76" s="12">
        <v>315</v>
      </c>
      <c r="K76" s="12">
        <v>3150</v>
      </c>
      <c r="L76" s="12">
        <v>473.79</v>
      </c>
      <c r="M76" s="12">
        <v>2676.21</v>
      </c>
    </row>
    <row r="77" spans="1:13" x14ac:dyDescent="0.25">
      <c r="A77" s="7" t="s">
        <v>91</v>
      </c>
      <c r="B77" s="7" t="s">
        <v>1235</v>
      </c>
      <c r="C77" s="12">
        <v>10</v>
      </c>
      <c r="D77" s="7" t="s">
        <v>2397</v>
      </c>
      <c r="E77" s="8">
        <v>45468</v>
      </c>
      <c r="F77" s="8">
        <v>45474</v>
      </c>
      <c r="G77" s="12">
        <v>3300</v>
      </c>
      <c r="H77" s="12">
        <v>166.36</v>
      </c>
      <c r="I77" s="12">
        <v>330</v>
      </c>
      <c r="J77" s="12">
        <v>330</v>
      </c>
      <c r="K77" s="12">
        <v>3300</v>
      </c>
      <c r="L77" s="12">
        <v>496.36</v>
      </c>
      <c r="M77" s="12">
        <v>2803.64</v>
      </c>
    </row>
    <row r="78" spans="1:13" x14ac:dyDescent="0.25">
      <c r="A78" s="7" t="s">
        <v>92</v>
      </c>
      <c r="B78" s="7" t="s">
        <v>1242</v>
      </c>
      <c r="C78" s="12">
        <v>10</v>
      </c>
      <c r="D78" s="7" t="s">
        <v>2397</v>
      </c>
      <c r="E78" s="8">
        <v>45468</v>
      </c>
      <c r="F78" s="8">
        <v>45474</v>
      </c>
      <c r="G78" s="12">
        <v>13200</v>
      </c>
      <c r="H78" s="12">
        <v>665.42</v>
      </c>
      <c r="I78" s="12">
        <v>1320</v>
      </c>
      <c r="J78" s="12">
        <v>1320</v>
      </c>
      <c r="K78" s="12">
        <v>13200</v>
      </c>
      <c r="L78" s="12">
        <v>1985.42</v>
      </c>
      <c r="M78" s="12">
        <v>11214.58</v>
      </c>
    </row>
    <row r="79" spans="1:13" x14ac:dyDescent="0.25">
      <c r="A79" s="7" t="s">
        <v>93</v>
      </c>
      <c r="B79" s="7" t="s">
        <v>1243</v>
      </c>
      <c r="C79" s="12">
        <v>10</v>
      </c>
      <c r="D79" s="7" t="s">
        <v>2397</v>
      </c>
      <c r="E79" s="8">
        <v>45468</v>
      </c>
      <c r="F79" s="8">
        <v>45474</v>
      </c>
      <c r="G79" s="12">
        <v>24320</v>
      </c>
      <c r="H79" s="12">
        <v>1225.99</v>
      </c>
      <c r="I79" s="12">
        <v>2432</v>
      </c>
      <c r="J79" s="12">
        <v>2432</v>
      </c>
      <c r="K79" s="12">
        <v>24320</v>
      </c>
      <c r="L79" s="12">
        <v>3657.99</v>
      </c>
      <c r="M79" s="12">
        <v>20662.009999999998</v>
      </c>
    </row>
    <row r="80" spans="1:13" x14ac:dyDescent="0.25">
      <c r="A80" s="7" t="s">
        <v>94</v>
      </c>
      <c r="B80" s="7" t="s">
        <v>1244</v>
      </c>
      <c r="C80" s="12">
        <v>10</v>
      </c>
      <c r="D80" s="7" t="s">
        <v>2397</v>
      </c>
      <c r="E80" s="8">
        <v>45468</v>
      </c>
      <c r="F80" s="8">
        <v>45474</v>
      </c>
      <c r="G80" s="12">
        <v>6840</v>
      </c>
      <c r="H80" s="12">
        <v>344.81</v>
      </c>
      <c r="I80" s="12">
        <v>684</v>
      </c>
      <c r="J80" s="12">
        <v>684</v>
      </c>
      <c r="K80" s="12">
        <v>6840</v>
      </c>
      <c r="L80" s="12">
        <v>1028.81</v>
      </c>
      <c r="M80" s="12">
        <v>5811.19</v>
      </c>
    </row>
    <row r="81" spans="1:13" x14ac:dyDescent="0.25">
      <c r="A81" s="7" t="s">
        <v>95</v>
      </c>
      <c r="B81" s="7" t="s">
        <v>1245</v>
      </c>
      <c r="C81" s="12">
        <v>10</v>
      </c>
      <c r="D81" s="7" t="s">
        <v>2397</v>
      </c>
      <c r="E81" s="8">
        <v>45468</v>
      </c>
      <c r="F81" s="8">
        <v>45474</v>
      </c>
      <c r="G81" s="12">
        <v>4130</v>
      </c>
      <c r="H81" s="12">
        <v>208.2</v>
      </c>
      <c r="I81" s="12">
        <v>413</v>
      </c>
      <c r="J81" s="12">
        <v>413</v>
      </c>
      <c r="K81" s="12">
        <v>4130</v>
      </c>
      <c r="L81" s="12">
        <v>621.20000000000005</v>
      </c>
      <c r="M81" s="12">
        <v>3508.8</v>
      </c>
    </row>
    <row r="82" spans="1:13" x14ac:dyDescent="0.25">
      <c r="A82" s="7" t="s">
        <v>96</v>
      </c>
      <c r="B82" s="7" t="s">
        <v>1246</v>
      </c>
      <c r="C82" s="12">
        <v>10</v>
      </c>
      <c r="D82" s="7" t="s">
        <v>2397</v>
      </c>
      <c r="E82" s="8">
        <v>45468</v>
      </c>
      <c r="F82" s="8">
        <v>45474</v>
      </c>
      <c r="G82" s="12">
        <v>6400</v>
      </c>
      <c r="H82" s="12">
        <v>322.63</v>
      </c>
      <c r="I82" s="12">
        <v>640</v>
      </c>
      <c r="J82" s="12">
        <v>640</v>
      </c>
      <c r="K82" s="12">
        <v>6400</v>
      </c>
      <c r="L82" s="12">
        <v>962.63</v>
      </c>
      <c r="M82" s="12">
        <v>5437.37</v>
      </c>
    </row>
    <row r="83" spans="1:13" x14ac:dyDescent="0.25">
      <c r="A83" s="7" t="s">
        <v>97</v>
      </c>
      <c r="B83" s="7" t="s">
        <v>1247</v>
      </c>
      <c r="C83" s="12">
        <v>10</v>
      </c>
      <c r="D83" s="7" t="s">
        <v>2397</v>
      </c>
      <c r="E83" s="8">
        <v>45468</v>
      </c>
      <c r="F83" s="8">
        <v>45474</v>
      </c>
      <c r="G83" s="12">
        <v>14500</v>
      </c>
      <c r="H83" s="12">
        <v>730.96</v>
      </c>
      <c r="I83" s="12">
        <v>1450</v>
      </c>
      <c r="J83" s="12">
        <v>1450</v>
      </c>
      <c r="K83" s="12">
        <v>14500</v>
      </c>
      <c r="L83" s="12">
        <v>2180.96</v>
      </c>
      <c r="M83" s="12">
        <v>12319.04</v>
      </c>
    </row>
    <row r="84" spans="1:13" x14ac:dyDescent="0.25">
      <c r="A84" s="7" t="s">
        <v>98</v>
      </c>
      <c r="B84" s="7" t="s">
        <v>1248</v>
      </c>
      <c r="C84" s="12">
        <v>10</v>
      </c>
      <c r="D84" s="7" t="s">
        <v>2397</v>
      </c>
      <c r="E84" s="8">
        <v>45468</v>
      </c>
      <c r="F84" s="8">
        <v>45474</v>
      </c>
      <c r="G84" s="12">
        <v>3960</v>
      </c>
      <c r="H84" s="12">
        <v>199.63</v>
      </c>
      <c r="I84" s="12">
        <v>396</v>
      </c>
      <c r="J84" s="12">
        <v>396</v>
      </c>
      <c r="K84" s="12">
        <v>3960</v>
      </c>
      <c r="L84" s="12">
        <v>595.63</v>
      </c>
      <c r="M84" s="12">
        <v>3364.37</v>
      </c>
    </row>
    <row r="85" spans="1:13" x14ac:dyDescent="0.25">
      <c r="A85" s="7" t="s">
        <v>99</v>
      </c>
      <c r="B85" s="7" t="s">
        <v>1249</v>
      </c>
      <c r="C85" s="12">
        <v>10</v>
      </c>
      <c r="D85" s="7" t="s">
        <v>2397</v>
      </c>
      <c r="E85" s="8">
        <v>45468</v>
      </c>
      <c r="F85" s="8">
        <v>45474</v>
      </c>
      <c r="G85" s="12">
        <v>14440</v>
      </c>
      <c r="H85" s="12">
        <v>727.93</v>
      </c>
      <c r="I85" s="12">
        <v>1444</v>
      </c>
      <c r="J85" s="12">
        <v>1444</v>
      </c>
      <c r="K85" s="12">
        <v>14440</v>
      </c>
      <c r="L85" s="12">
        <v>2171.9299999999998</v>
      </c>
      <c r="M85" s="12">
        <v>12268.07</v>
      </c>
    </row>
    <row r="86" spans="1:13" x14ac:dyDescent="0.25">
      <c r="A86" s="7" t="s">
        <v>100</v>
      </c>
      <c r="B86" s="7" t="s">
        <v>1250</v>
      </c>
      <c r="C86" s="12">
        <v>10</v>
      </c>
      <c r="D86" s="7" t="s">
        <v>2397</v>
      </c>
      <c r="E86" s="8">
        <v>45468</v>
      </c>
      <c r="F86" s="8">
        <v>45474</v>
      </c>
      <c r="G86" s="12">
        <v>11210</v>
      </c>
      <c r="H86" s="12">
        <v>565.11</v>
      </c>
      <c r="I86" s="12">
        <v>1121</v>
      </c>
      <c r="J86" s="12">
        <v>1121</v>
      </c>
      <c r="K86" s="12">
        <v>11210</v>
      </c>
      <c r="L86" s="12">
        <v>1686.11</v>
      </c>
      <c r="M86" s="12">
        <v>9523.89</v>
      </c>
    </row>
    <row r="87" spans="1:13" x14ac:dyDescent="0.25">
      <c r="A87" s="7" t="s">
        <v>101</v>
      </c>
      <c r="B87" s="7" t="s">
        <v>1251</v>
      </c>
      <c r="C87" s="12">
        <v>10</v>
      </c>
      <c r="D87" s="7" t="s">
        <v>2397</v>
      </c>
      <c r="E87" s="8">
        <v>45468</v>
      </c>
      <c r="F87" s="8">
        <v>45474</v>
      </c>
      <c r="G87" s="12">
        <v>8280</v>
      </c>
      <c r="H87" s="12">
        <v>417.4</v>
      </c>
      <c r="I87" s="12">
        <v>828</v>
      </c>
      <c r="J87" s="12">
        <v>828</v>
      </c>
      <c r="K87" s="12">
        <v>8280</v>
      </c>
      <c r="L87" s="12">
        <v>1245.4000000000001</v>
      </c>
      <c r="M87" s="12">
        <v>7034.6</v>
      </c>
    </row>
    <row r="88" spans="1:13" x14ac:dyDescent="0.25">
      <c r="A88" s="7" t="s">
        <v>102</v>
      </c>
      <c r="B88" s="7" t="s">
        <v>1252</v>
      </c>
      <c r="C88" s="12">
        <v>10</v>
      </c>
      <c r="D88" s="7" t="s">
        <v>2397</v>
      </c>
      <c r="E88" s="8">
        <v>45468</v>
      </c>
      <c r="F88" s="8">
        <v>45474</v>
      </c>
      <c r="G88" s="12">
        <v>2940</v>
      </c>
      <c r="H88" s="12">
        <v>148.21</v>
      </c>
      <c r="I88" s="12">
        <v>294</v>
      </c>
      <c r="J88" s="12">
        <v>294</v>
      </c>
      <c r="K88" s="12">
        <v>2940</v>
      </c>
      <c r="L88" s="12">
        <v>442.21</v>
      </c>
      <c r="M88" s="12">
        <v>2497.79</v>
      </c>
    </row>
    <row r="89" spans="1:13" x14ac:dyDescent="0.25">
      <c r="A89" s="7" t="s">
        <v>103</v>
      </c>
      <c r="B89" s="7" t="s">
        <v>1253</v>
      </c>
      <c r="C89" s="12">
        <v>10</v>
      </c>
      <c r="D89" s="7" t="s">
        <v>2397</v>
      </c>
      <c r="E89" s="8">
        <v>45468</v>
      </c>
      <c r="F89" s="8">
        <v>45474</v>
      </c>
      <c r="G89" s="12">
        <v>5760</v>
      </c>
      <c r="H89" s="12">
        <v>290.37</v>
      </c>
      <c r="I89" s="12">
        <v>576</v>
      </c>
      <c r="J89" s="12">
        <v>576</v>
      </c>
      <c r="K89" s="12">
        <v>5760</v>
      </c>
      <c r="L89" s="12">
        <v>866.37</v>
      </c>
      <c r="M89" s="12">
        <v>4893.63</v>
      </c>
    </row>
    <row r="90" spans="1:13" x14ac:dyDescent="0.25">
      <c r="A90" s="7" t="s">
        <v>104</v>
      </c>
      <c r="B90" s="7" t="s">
        <v>1254</v>
      </c>
      <c r="C90" s="12">
        <v>10</v>
      </c>
      <c r="D90" s="7" t="s">
        <v>2397</v>
      </c>
      <c r="E90" s="8">
        <v>45468</v>
      </c>
      <c r="F90" s="8">
        <v>45474</v>
      </c>
      <c r="G90" s="12">
        <v>5100</v>
      </c>
      <c r="H90" s="12">
        <v>257.10000000000002</v>
      </c>
      <c r="I90" s="12">
        <v>510</v>
      </c>
      <c r="J90" s="12">
        <v>510</v>
      </c>
      <c r="K90" s="12">
        <v>5100</v>
      </c>
      <c r="L90" s="12">
        <v>767.1</v>
      </c>
      <c r="M90" s="12">
        <v>4332.8999999999996</v>
      </c>
    </row>
    <row r="91" spans="1:13" x14ac:dyDescent="0.25">
      <c r="A91" s="7" t="s">
        <v>131</v>
      </c>
      <c r="B91" s="7" t="s">
        <v>1281</v>
      </c>
      <c r="C91" s="12">
        <v>10</v>
      </c>
      <c r="D91" s="7" t="s">
        <v>2397</v>
      </c>
      <c r="E91" s="8">
        <v>45468</v>
      </c>
      <c r="F91" s="8">
        <v>45474</v>
      </c>
      <c r="G91" s="12">
        <v>7.12</v>
      </c>
      <c r="H91" s="12">
        <v>0.36</v>
      </c>
      <c r="I91" s="12">
        <v>0.71</v>
      </c>
      <c r="J91" s="12">
        <v>0.71</v>
      </c>
      <c r="K91" s="12">
        <v>7.12</v>
      </c>
      <c r="L91" s="12">
        <v>1.07</v>
      </c>
      <c r="M91" s="12">
        <v>6.05</v>
      </c>
    </row>
    <row r="92" spans="1:13" x14ac:dyDescent="0.25">
      <c r="A92" s="7" t="s">
        <v>132</v>
      </c>
      <c r="B92" s="7" t="s">
        <v>1282</v>
      </c>
      <c r="C92" s="12">
        <v>10</v>
      </c>
      <c r="D92" s="7" t="s">
        <v>2397</v>
      </c>
      <c r="E92" s="8">
        <v>45468</v>
      </c>
      <c r="F92" s="8">
        <v>45474</v>
      </c>
      <c r="G92" s="12">
        <v>15.41</v>
      </c>
      <c r="H92" s="12">
        <v>0.78</v>
      </c>
      <c r="I92" s="12">
        <v>1.54</v>
      </c>
      <c r="J92" s="12">
        <v>1.54</v>
      </c>
      <c r="K92" s="12">
        <v>15.41</v>
      </c>
      <c r="L92" s="12">
        <v>2.3199999999999998</v>
      </c>
      <c r="M92" s="12">
        <v>13.09</v>
      </c>
    </row>
    <row r="93" spans="1:13" x14ac:dyDescent="0.25">
      <c r="A93" s="7" t="s">
        <v>133</v>
      </c>
      <c r="B93" s="7" t="s">
        <v>1283</v>
      </c>
      <c r="C93" s="12">
        <v>10</v>
      </c>
      <c r="D93" s="7" t="s">
        <v>2397</v>
      </c>
      <c r="E93" s="8">
        <v>45468</v>
      </c>
      <c r="F93" s="8">
        <v>45474</v>
      </c>
      <c r="G93" s="12">
        <v>15.05</v>
      </c>
      <c r="H93" s="12">
        <v>0.76</v>
      </c>
      <c r="I93" s="12">
        <v>1.5</v>
      </c>
      <c r="J93" s="12">
        <v>1.5</v>
      </c>
      <c r="K93" s="12">
        <v>15.05</v>
      </c>
      <c r="L93" s="12">
        <v>2.2599999999999998</v>
      </c>
      <c r="M93" s="12">
        <v>12.79</v>
      </c>
    </row>
    <row r="94" spans="1:13" x14ac:dyDescent="0.25">
      <c r="A94" s="7" t="s">
        <v>134</v>
      </c>
      <c r="B94" s="7" t="s">
        <v>1284</v>
      </c>
      <c r="C94" s="12">
        <v>10</v>
      </c>
      <c r="D94" s="7" t="s">
        <v>2397</v>
      </c>
      <c r="E94" s="8">
        <v>45468</v>
      </c>
      <c r="F94" s="8">
        <v>45474</v>
      </c>
      <c r="G94" s="12">
        <v>17.75</v>
      </c>
      <c r="H94" s="12">
        <v>0.89</v>
      </c>
      <c r="I94" s="12">
        <v>1.78</v>
      </c>
      <c r="J94" s="12">
        <v>1.78</v>
      </c>
      <c r="K94" s="12">
        <v>17.75</v>
      </c>
      <c r="L94" s="12">
        <v>2.67</v>
      </c>
      <c r="M94" s="12">
        <v>15.08</v>
      </c>
    </row>
    <row r="95" spans="1:13" x14ac:dyDescent="0.25">
      <c r="A95" s="7" t="s">
        <v>135</v>
      </c>
      <c r="B95" s="7" t="s">
        <v>1285</v>
      </c>
      <c r="C95" s="12">
        <v>10</v>
      </c>
      <c r="D95" s="7" t="s">
        <v>2397</v>
      </c>
      <c r="E95" s="8">
        <v>45468</v>
      </c>
      <c r="F95" s="8">
        <v>45474</v>
      </c>
      <c r="G95" s="12">
        <v>13.82</v>
      </c>
      <c r="H95" s="12">
        <v>0.7</v>
      </c>
      <c r="I95" s="12">
        <v>1.38</v>
      </c>
      <c r="J95" s="12">
        <v>1.38</v>
      </c>
      <c r="K95" s="12">
        <v>13.82</v>
      </c>
      <c r="L95" s="12">
        <v>2.08</v>
      </c>
      <c r="M95" s="12">
        <v>11.74</v>
      </c>
    </row>
    <row r="96" spans="1:13" x14ac:dyDescent="0.25">
      <c r="A96" s="7" t="s">
        <v>136</v>
      </c>
      <c r="B96" s="7" t="s">
        <v>1286</v>
      </c>
      <c r="C96" s="12">
        <v>10</v>
      </c>
      <c r="D96" s="7" t="s">
        <v>2397</v>
      </c>
      <c r="E96" s="8">
        <v>45468</v>
      </c>
      <c r="F96" s="8">
        <v>45474</v>
      </c>
      <c r="G96" s="12">
        <v>15.34</v>
      </c>
      <c r="H96" s="12">
        <v>0.77</v>
      </c>
      <c r="I96" s="12">
        <v>1.53</v>
      </c>
      <c r="J96" s="12">
        <v>1.53</v>
      </c>
      <c r="K96" s="12">
        <v>15.34</v>
      </c>
      <c r="L96" s="12">
        <v>2.2999999999999998</v>
      </c>
      <c r="M96" s="12">
        <v>13.04</v>
      </c>
    </row>
    <row r="97" spans="1:13" x14ac:dyDescent="0.25">
      <c r="A97" s="7" t="s">
        <v>137</v>
      </c>
      <c r="B97" s="7" t="s">
        <v>1287</v>
      </c>
      <c r="C97" s="12">
        <v>10</v>
      </c>
      <c r="D97" s="7" t="s">
        <v>2397</v>
      </c>
      <c r="E97" s="8">
        <v>45468</v>
      </c>
      <c r="F97" s="8">
        <v>45474</v>
      </c>
      <c r="G97" s="12">
        <v>7.33</v>
      </c>
      <c r="H97" s="12">
        <v>0.37</v>
      </c>
      <c r="I97" s="12">
        <v>0.73</v>
      </c>
      <c r="J97" s="12">
        <v>0.73</v>
      </c>
      <c r="K97" s="12">
        <v>7.33</v>
      </c>
      <c r="L97" s="12">
        <v>1.1000000000000001</v>
      </c>
      <c r="M97" s="12">
        <v>6.23</v>
      </c>
    </row>
    <row r="98" spans="1:13" x14ac:dyDescent="0.25">
      <c r="A98" s="7" t="s">
        <v>138</v>
      </c>
      <c r="B98" s="7" t="s">
        <v>1288</v>
      </c>
      <c r="C98" s="12">
        <v>10</v>
      </c>
      <c r="D98" s="7" t="s">
        <v>2397</v>
      </c>
      <c r="E98" s="8">
        <v>45468</v>
      </c>
      <c r="F98" s="8">
        <v>45474</v>
      </c>
      <c r="G98" s="12">
        <v>6.05</v>
      </c>
      <c r="H98" s="12">
        <v>0.3</v>
      </c>
      <c r="I98" s="12">
        <v>0.6</v>
      </c>
      <c r="J98" s="12">
        <v>0.6</v>
      </c>
      <c r="K98" s="12">
        <v>6.05</v>
      </c>
      <c r="L98" s="12">
        <v>0.9</v>
      </c>
      <c r="M98" s="12">
        <v>5.15</v>
      </c>
    </row>
    <row r="99" spans="1:13" x14ac:dyDescent="0.25">
      <c r="A99" s="7" t="s">
        <v>139</v>
      </c>
      <c r="B99" s="7" t="s">
        <v>1289</v>
      </c>
      <c r="C99" s="12">
        <v>10</v>
      </c>
      <c r="D99" s="7" t="s">
        <v>2397</v>
      </c>
      <c r="E99" s="8">
        <v>45468</v>
      </c>
      <c r="F99" s="8">
        <v>45474</v>
      </c>
      <c r="G99" s="12">
        <v>69.03</v>
      </c>
      <c r="H99" s="12">
        <v>3.48</v>
      </c>
      <c r="I99" s="12">
        <v>6.9</v>
      </c>
      <c r="J99" s="12">
        <v>6.9</v>
      </c>
      <c r="K99" s="12">
        <v>69.03</v>
      </c>
      <c r="L99" s="12">
        <v>10.38</v>
      </c>
      <c r="M99" s="12">
        <v>58.65</v>
      </c>
    </row>
    <row r="100" spans="1:13" x14ac:dyDescent="0.25">
      <c r="A100" s="7" t="s">
        <v>140</v>
      </c>
      <c r="B100" s="7" t="s">
        <v>1290</v>
      </c>
      <c r="C100" s="12">
        <v>10</v>
      </c>
      <c r="D100" s="7" t="s">
        <v>2397</v>
      </c>
      <c r="E100" s="8">
        <v>45468</v>
      </c>
      <c r="F100" s="8">
        <v>45474</v>
      </c>
      <c r="G100" s="12">
        <v>20</v>
      </c>
      <c r="H100" s="12">
        <v>1.01</v>
      </c>
      <c r="I100" s="12">
        <v>0</v>
      </c>
      <c r="J100" s="12">
        <v>0</v>
      </c>
      <c r="K100" s="12">
        <v>20</v>
      </c>
      <c r="L100" s="12">
        <v>1.01</v>
      </c>
      <c r="M100" s="12">
        <v>18.989999999999998</v>
      </c>
    </row>
    <row r="101" spans="1:13" x14ac:dyDescent="0.25">
      <c r="A101" s="7" t="s">
        <v>141</v>
      </c>
      <c r="B101" s="7" t="s">
        <v>1291</v>
      </c>
      <c r="C101" s="12">
        <v>10</v>
      </c>
      <c r="D101" s="7" t="s">
        <v>2397</v>
      </c>
      <c r="E101" s="8">
        <v>45468</v>
      </c>
      <c r="F101" s="8">
        <v>45474</v>
      </c>
      <c r="G101" s="12">
        <v>20.37</v>
      </c>
      <c r="H101" s="12">
        <v>1.03</v>
      </c>
      <c r="I101" s="12">
        <v>0</v>
      </c>
      <c r="J101" s="12">
        <v>0</v>
      </c>
      <c r="K101" s="12">
        <v>20.37</v>
      </c>
      <c r="L101" s="12">
        <v>1.03</v>
      </c>
      <c r="M101" s="12">
        <v>19.34</v>
      </c>
    </row>
    <row r="102" spans="1:13" x14ac:dyDescent="0.25">
      <c r="A102" s="7" t="s">
        <v>142</v>
      </c>
      <c r="B102" s="7" t="s">
        <v>1292</v>
      </c>
      <c r="C102" s="12">
        <v>10</v>
      </c>
      <c r="D102" s="7" t="s">
        <v>2397</v>
      </c>
      <c r="E102" s="8">
        <v>45468</v>
      </c>
      <c r="F102" s="8">
        <v>45474</v>
      </c>
      <c r="G102" s="12">
        <v>12.78</v>
      </c>
      <c r="H102" s="12">
        <v>0.64</v>
      </c>
      <c r="I102" s="12">
        <v>0</v>
      </c>
      <c r="J102" s="12">
        <v>0</v>
      </c>
      <c r="K102" s="12">
        <v>12.78</v>
      </c>
      <c r="L102" s="12">
        <v>0.64</v>
      </c>
      <c r="M102" s="12">
        <v>12.14</v>
      </c>
    </row>
    <row r="103" spans="1:13" x14ac:dyDescent="0.25">
      <c r="A103" s="7" t="s">
        <v>143</v>
      </c>
      <c r="B103" s="7" t="s">
        <v>1293</v>
      </c>
      <c r="C103" s="12">
        <v>10</v>
      </c>
      <c r="D103" s="7" t="s">
        <v>2397</v>
      </c>
      <c r="E103" s="8">
        <v>45468</v>
      </c>
      <c r="F103" s="8">
        <v>45474</v>
      </c>
      <c r="G103" s="12">
        <v>33.35</v>
      </c>
      <c r="H103" s="12">
        <v>1.68</v>
      </c>
      <c r="I103" s="12">
        <v>0</v>
      </c>
      <c r="J103" s="12">
        <v>0</v>
      </c>
      <c r="K103" s="12">
        <v>33.35</v>
      </c>
      <c r="L103" s="12">
        <v>1.68</v>
      </c>
      <c r="M103" s="12">
        <v>31.67</v>
      </c>
    </row>
    <row r="104" spans="1:13" x14ac:dyDescent="0.25">
      <c r="A104" s="7" t="s">
        <v>144</v>
      </c>
      <c r="B104" s="7" t="s">
        <v>1294</v>
      </c>
      <c r="C104" s="12">
        <v>10</v>
      </c>
      <c r="D104" s="7" t="s">
        <v>2397</v>
      </c>
      <c r="E104" s="8">
        <v>45468</v>
      </c>
      <c r="F104" s="8">
        <v>45474</v>
      </c>
      <c r="G104" s="12">
        <v>9.83</v>
      </c>
      <c r="H104" s="12">
        <v>0.5</v>
      </c>
      <c r="I104" s="12">
        <v>0</v>
      </c>
      <c r="J104" s="12">
        <v>0</v>
      </c>
      <c r="K104" s="12">
        <v>9.83</v>
      </c>
      <c r="L104" s="12">
        <v>0.5</v>
      </c>
      <c r="M104" s="12">
        <v>9.33</v>
      </c>
    </row>
    <row r="105" spans="1:13" x14ac:dyDescent="0.25">
      <c r="A105" s="7" t="s">
        <v>145</v>
      </c>
      <c r="B105" s="7" t="s">
        <v>1295</v>
      </c>
      <c r="C105" s="12">
        <v>10</v>
      </c>
      <c r="D105" s="7" t="s">
        <v>2397</v>
      </c>
      <c r="E105" s="8">
        <v>45468</v>
      </c>
      <c r="F105" s="8">
        <v>45474</v>
      </c>
      <c r="G105" s="12">
        <v>160.49</v>
      </c>
      <c r="H105" s="12">
        <v>8.09</v>
      </c>
      <c r="I105" s="12">
        <v>0</v>
      </c>
      <c r="J105" s="12">
        <v>0</v>
      </c>
      <c r="K105" s="12">
        <v>160.49</v>
      </c>
      <c r="L105" s="12">
        <v>8.09</v>
      </c>
      <c r="M105" s="12">
        <v>152.4</v>
      </c>
    </row>
    <row r="106" spans="1:13" x14ac:dyDescent="0.25">
      <c r="A106" s="7" t="s">
        <v>146</v>
      </c>
      <c r="B106" s="7" t="s">
        <v>1296</v>
      </c>
      <c r="C106" s="12">
        <v>10</v>
      </c>
      <c r="D106" s="7" t="s">
        <v>2397</v>
      </c>
      <c r="E106" s="8">
        <v>45468</v>
      </c>
      <c r="F106" s="8">
        <v>45474</v>
      </c>
      <c r="G106" s="12">
        <v>93.28</v>
      </c>
      <c r="H106" s="12">
        <v>4.7</v>
      </c>
      <c r="I106" s="12">
        <v>0</v>
      </c>
      <c r="J106" s="12">
        <v>0</v>
      </c>
      <c r="K106" s="12">
        <v>93.28</v>
      </c>
      <c r="L106" s="12">
        <v>4.7</v>
      </c>
      <c r="M106" s="12">
        <v>88.58</v>
      </c>
    </row>
    <row r="107" spans="1:13" x14ac:dyDescent="0.25">
      <c r="A107" s="7" t="s">
        <v>147</v>
      </c>
      <c r="B107" s="7" t="s">
        <v>1297</v>
      </c>
      <c r="C107" s="12">
        <v>10</v>
      </c>
      <c r="D107" s="7" t="s">
        <v>2397</v>
      </c>
      <c r="E107" s="8">
        <v>45468</v>
      </c>
      <c r="F107" s="8">
        <v>45474</v>
      </c>
      <c r="G107" s="12">
        <v>56.07</v>
      </c>
      <c r="H107" s="12">
        <v>2.83</v>
      </c>
      <c r="I107" s="12">
        <v>0</v>
      </c>
      <c r="J107" s="12">
        <v>0</v>
      </c>
      <c r="K107" s="12">
        <v>56.07</v>
      </c>
      <c r="L107" s="12">
        <v>2.83</v>
      </c>
      <c r="M107" s="12">
        <v>53.24</v>
      </c>
    </row>
    <row r="108" spans="1:13" x14ac:dyDescent="0.25">
      <c r="A108" s="7" t="s">
        <v>148</v>
      </c>
      <c r="B108" s="7" t="s">
        <v>1298</v>
      </c>
      <c r="C108" s="12">
        <v>10</v>
      </c>
      <c r="D108" s="7" t="s">
        <v>2397</v>
      </c>
      <c r="E108" s="8">
        <v>45468</v>
      </c>
      <c r="F108" s="8">
        <v>45474</v>
      </c>
      <c r="G108" s="12">
        <v>83.66</v>
      </c>
      <c r="H108" s="12">
        <v>4.22</v>
      </c>
      <c r="I108" s="12">
        <v>0</v>
      </c>
      <c r="J108" s="12">
        <v>0</v>
      </c>
      <c r="K108" s="12">
        <v>83.66</v>
      </c>
      <c r="L108" s="12">
        <v>4.22</v>
      </c>
      <c r="M108" s="12">
        <v>79.44</v>
      </c>
    </row>
    <row r="109" spans="1:13" x14ac:dyDescent="0.25">
      <c r="A109" s="7" t="s">
        <v>149</v>
      </c>
      <c r="B109" s="7" t="s">
        <v>1299</v>
      </c>
      <c r="C109" s="12">
        <v>10</v>
      </c>
      <c r="D109" s="7" t="s">
        <v>2397</v>
      </c>
      <c r="E109" s="8">
        <v>45468</v>
      </c>
      <c r="F109" s="8">
        <v>45474</v>
      </c>
      <c r="G109" s="12">
        <v>115.92</v>
      </c>
      <c r="H109" s="12">
        <v>5.84</v>
      </c>
      <c r="I109" s="12">
        <v>0</v>
      </c>
      <c r="J109" s="12">
        <v>0</v>
      </c>
      <c r="K109" s="12">
        <v>115.92</v>
      </c>
      <c r="L109" s="12">
        <v>5.84</v>
      </c>
      <c r="M109" s="12">
        <v>110.08</v>
      </c>
    </row>
    <row r="110" spans="1:13" x14ac:dyDescent="0.25">
      <c r="A110" s="7" t="s">
        <v>150</v>
      </c>
      <c r="B110" s="7" t="s">
        <v>1300</v>
      </c>
      <c r="C110" s="12">
        <v>10</v>
      </c>
      <c r="D110" s="7" t="s">
        <v>2397</v>
      </c>
      <c r="E110" s="8">
        <v>45468</v>
      </c>
      <c r="F110" s="8">
        <v>45474</v>
      </c>
      <c r="G110" s="12">
        <v>43.13</v>
      </c>
      <c r="H110" s="12">
        <v>2.17</v>
      </c>
      <c r="I110" s="12">
        <v>0</v>
      </c>
      <c r="J110" s="12">
        <v>0</v>
      </c>
      <c r="K110" s="12">
        <v>43.13</v>
      </c>
      <c r="L110" s="12">
        <v>2.17</v>
      </c>
      <c r="M110" s="12">
        <v>40.96</v>
      </c>
    </row>
    <row r="111" spans="1:13" x14ac:dyDescent="0.25">
      <c r="A111" s="7" t="s">
        <v>151</v>
      </c>
      <c r="B111" s="7" t="s">
        <v>1301</v>
      </c>
      <c r="C111" s="12">
        <v>10</v>
      </c>
      <c r="D111" s="7" t="s">
        <v>2397</v>
      </c>
      <c r="E111" s="8">
        <v>45468</v>
      </c>
      <c r="F111" s="8">
        <v>45474</v>
      </c>
      <c r="G111" s="12">
        <v>57.51</v>
      </c>
      <c r="H111" s="12">
        <v>2.9</v>
      </c>
      <c r="I111" s="12">
        <v>0</v>
      </c>
      <c r="J111" s="12">
        <v>0</v>
      </c>
      <c r="K111" s="12">
        <v>57.51</v>
      </c>
      <c r="L111" s="12">
        <v>2.9</v>
      </c>
      <c r="M111" s="12">
        <v>54.61</v>
      </c>
    </row>
    <row r="112" spans="1:13" x14ac:dyDescent="0.25">
      <c r="A112" s="7" t="s">
        <v>152</v>
      </c>
      <c r="B112" s="7" t="s">
        <v>1302</v>
      </c>
      <c r="C112" s="12">
        <v>10</v>
      </c>
      <c r="D112" s="7" t="s">
        <v>2397</v>
      </c>
      <c r="E112" s="8">
        <v>45468</v>
      </c>
      <c r="F112" s="8">
        <v>45474</v>
      </c>
      <c r="G112" s="12">
        <v>75.38</v>
      </c>
      <c r="H112" s="12">
        <v>3.8</v>
      </c>
      <c r="I112" s="12">
        <v>0</v>
      </c>
      <c r="J112" s="12">
        <v>0</v>
      </c>
      <c r="K112" s="12">
        <v>75.38</v>
      </c>
      <c r="L112" s="12">
        <v>3.8</v>
      </c>
      <c r="M112" s="12">
        <v>71.58</v>
      </c>
    </row>
    <row r="113" spans="1:13" x14ac:dyDescent="0.25">
      <c r="A113" s="7" t="s">
        <v>153</v>
      </c>
      <c r="B113" s="7" t="s">
        <v>1303</v>
      </c>
      <c r="C113" s="12">
        <v>10</v>
      </c>
      <c r="D113" s="7" t="s">
        <v>2397</v>
      </c>
      <c r="E113" s="8">
        <v>45468</v>
      </c>
      <c r="F113" s="8">
        <v>45474</v>
      </c>
      <c r="G113" s="12">
        <v>80.91</v>
      </c>
      <c r="H113" s="12">
        <v>4.08</v>
      </c>
      <c r="I113" s="12">
        <v>0</v>
      </c>
      <c r="J113" s="12">
        <v>0</v>
      </c>
      <c r="K113" s="12">
        <v>80.91</v>
      </c>
      <c r="L113" s="12">
        <v>4.08</v>
      </c>
      <c r="M113" s="12">
        <v>76.83</v>
      </c>
    </row>
    <row r="114" spans="1:13" x14ac:dyDescent="0.25">
      <c r="A114" s="7" t="s">
        <v>154</v>
      </c>
      <c r="B114" s="7" t="s">
        <v>1304</v>
      </c>
      <c r="C114" s="12">
        <v>10</v>
      </c>
      <c r="D114" s="7" t="s">
        <v>2397</v>
      </c>
      <c r="E114" s="8">
        <v>45468</v>
      </c>
      <c r="F114" s="8">
        <v>45474</v>
      </c>
      <c r="G114" s="12">
        <v>67.739999999999995</v>
      </c>
      <c r="H114" s="12">
        <v>3.41</v>
      </c>
      <c r="I114" s="12">
        <v>0</v>
      </c>
      <c r="J114" s="12">
        <v>0</v>
      </c>
      <c r="K114" s="12">
        <v>67.739999999999995</v>
      </c>
      <c r="L114" s="12">
        <v>3.41</v>
      </c>
      <c r="M114" s="12">
        <v>64.33</v>
      </c>
    </row>
    <row r="115" spans="1:13" x14ac:dyDescent="0.25">
      <c r="A115" s="7" t="s">
        <v>155</v>
      </c>
      <c r="B115" s="7" t="s">
        <v>1305</v>
      </c>
      <c r="C115" s="12">
        <v>10</v>
      </c>
      <c r="D115" s="7" t="s">
        <v>2397</v>
      </c>
      <c r="E115" s="8">
        <v>45468</v>
      </c>
      <c r="F115" s="8">
        <v>45474</v>
      </c>
      <c r="G115" s="12">
        <v>50.53</v>
      </c>
      <c r="H115" s="12">
        <v>2.5499999999999998</v>
      </c>
      <c r="I115" s="12">
        <v>0</v>
      </c>
      <c r="J115" s="12">
        <v>0</v>
      </c>
      <c r="K115" s="12">
        <v>50.53</v>
      </c>
      <c r="L115" s="12">
        <v>2.5499999999999998</v>
      </c>
      <c r="M115" s="12">
        <v>47.98</v>
      </c>
    </row>
    <row r="116" spans="1:13" x14ac:dyDescent="0.25">
      <c r="A116" s="7" t="s">
        <v>156</v>
      </c>
      <c r="B116" s="7" t="s">
        <v>1306</v>
      </c>
      <c r="C116" s="12">
        <v>10</v>
      </c>
      <c r="D116" s="7" t="s">
        <v>2397</v>
      </c>
      <c r="E116" s="8">
        <v>45468</v>
      </c>
      <c r="F116" s="8">
        <v>45474</v>
      </c>
      <c r="G116" s="12">
        <v>44.15</v>
      </c>
      <c r="H116" s="12">
        <v>2.23</v>
      </c>
      <c r="I116" s="12">
        <v>0</v>
      </c>
      <c r="J116" s="12">
        <v>0</v>
      </c>
      <c r="K116" s="12">
        <v>44.15</v>
      </c>
      <c r="L116" s="12">
        <v>2.23</v>
      </c>
      <c r="M116" s="12">
        <v>41.92</v>
      </c>
    </row>
    <row r="117" spans="1:13" x14ac:dyDescent="0.25">
      <c r="A117" s="7" t="s">
        <v>157</v>
      </c>
      <c r="B117" s="7" t="s">
        <v>1307</v>
      </c>
      <c r="C117" s="12">
        <v>10</v>
      </c>
      <c r="D117" s="7" t="s">
        <v>2397</v>
      </c>
      <c r="E117" s="8">
        <v>45468</v>
      </c>
      <c r="F117" s="8">
        <v>45474</v>
      </c>
      <c r="G117" s="12">
        <v>4.6100000000000003</v>
      </c>
      <c r="H117" s="12">
        <v>0.23</v>
      </c>
      <c r="I117" s="12">
        <v>0</v>
      </c>
      <c r="J117" s="12">
        <v>0</v>
      </c>
      <c r="K117" s="12">
        <v>4.6100000000000003</v>
      </c>
      <c r="L117" s="12">
        <v>0.23</v>
      </c>
      <c r="M117" s="12">
        <v>4.38</v>
      </c>
    </row>
    <row r="118" spans="1:13" x14ac:dyDescent="0.25">
      <c r="A118" s="7" t="s">
        <v>158</v>
      </c>
      <c r="B118" s="7" t="s">
        <v>1308</v>
      </c>
      <c r="C118" s="12">
        <v>10</v>
      </c>
      <c r="D118" s="7" t="s">
        <v>2397</v>
      </c>
      <c r="E118" s="8">
        <v>45468</v>
      </c>
      <c r="F118" s="8">
        <v>45474</v>
      </c>
      <c r="G118" s="12">
        <v>23.84</v>
      </c>
      <c r="H118" s="12">
        <v>1.2</v>
      </c>
      <c r="I118" s="12">
        <v>0</v>
      </c>
      <c r="J118" s="12">
        <v>0</v>
      </c>
      <c r="K118" s="12">
        <v>23.84</v>
      </c>
      <c r="L118" s="12">
        <v>1.2</v>
      </c>
      <c r="M118" s="12">
        <v>22.64</v>
      </c>
    </row>
    <row r="119" spans="1:13" x14ac:dyDescent="0.25">
      <c r="A119" s="7" t="s">
        <v>159</v>
      </c>
      <c r="B119" s="7" t="s">
        <v>1309</v>
      </c>
      <c r="C119" s="12">
        <v>10</v>
      </c>
      <c r="D119" s="7" t="s">
        <v>2397</v>
      </c>
      <c r="E119" s="8">
        <v>45468</v>
      </c>
      <c r="F119" s="8">
        <v>45474</v>
      </c>
      <c r="G119" s="12">
        <v>15.44</v>
      </c>
      <c r="H119" s="12">
        <v>0.78</v>
      </c>
      <c r="I119" s="12">
        <v>0</v>
      </c>
      <c r="J119" s="12">
        <v>0</v>
      </c>
      <c r="K119" s="12">
        <v>15.44</v>
      </c>
      <c r="L119" s="12">
        <v>0.78</v>
      </c>
      <c r="M119" s="12">
        <v>14.66</v>
      </c>
    </row>
    <row r="120" spans="1:13" x14ac:dyDescent="0.25">
      <c r="A120" s="7" t="s">
        <v>160</v>
      </c>
      <c r="B120" s="7" t="s">
        <v>1310</v>
      </c>
      <c r="C120" s="12">
        <v>10</v>
      </c>
      <c r="D120" s="7" t="s">
        <v>2397</v>
      </c>
      <c r="E120" s="8">
        <v>45468</v>
      </c>
      <c r="F120" s="8">
        <v>45474</v>
      </c>
      <c r="G120" s="12">
        <v>16.07</v>
      </c>
      <c r="H120" s="12">
        <v>0.81</v>
      </c>
      <c r="I120" s="12">
        <v>0</v>
      </c>
      <c r="J120" s="12">
        <v>0</v>
      </c>
      <c r="K120" s="12">
        <v>16.07</v>
      </c>
      <c r="L120" s="12">
        <v>0.81</v>
      </c>
      <c r="M120" s="12">
        <v>15.26</v>
      </c>
    </row>
    <row r="121" spans="1:13" x14ac:dyDescent="0.25">
      <c r="A121" s="7" t="s">
        <v>161</v>
      </c>
      <c r="B121" s="7" t="s">
        <v>1311</v>
      </c>
      <c r="C121" s="12">
        <v>10</v>
      </c>
      <c r="D121" s="7" t="s">
        <v>2397</v>
      </c>
      <c r="E121" s="8">
        <v>45468</v>
      </c>
      <c r="F121" s="8">
        <v>45474</v>
      </c>
      <c r="G121" s="12">
        <v>0.86</v>
      </c>
      <c r="H121" s="12">
        <v>0.04</v>
      </c>
      <c r="I121" s="12">
        <v>0</v>
      </c>
      <c r="J121" s="12">
        <v>0</v>
      </c>
      <c r="K121" s="12">
        <v>0.86</v>
      </c>
      <c r="L121" s="12">
        <v>0.04</v>
      </c>
      <c r="M121" s="12">
        <v>0.82</v>
      </c>
    </row>
    <row r="122" spans="1:13" x14ac:dyDescent="0.25">
      <c r="A122" s="7" t="s">
        <v>162</v>
      </c>
      <c r="B122" s="7" t="s">
        <v>1312</v>
      </c>
      <c r="C122" s="12">
        <v>10</v>
      </c>
      <c r="D122" s="7" t="s">
        <v>2397</v>
      </c>
      <c r="E122" s="8">
        <v>45468</v>
      </c>
      <c r="F122" s="8">
        <v>45474</v>
      </c>
      <c r="G122" s="12">
        <v>11.38</v>
      </c>
      <c r="H122" s="12">
        <v>0.56999999999999995</v>
      </c>
      <c r="I122" s="12">
        <v>0</v>
      </c>
      <c r="J122" s="12">
        <v>0</v>
      </c>
      <c r="K122" s="12">
        <v>11.38</v>
      </c>
      <c r="L122" s="12">
        <v>0.56999999999999995</v>
      </c>
      <c r="M122" s="12">
        <v>10.81</v>
      </c>
    </row>
    <row r="123" spans="1:13" x14ac:dyDescent="0.25">
      <c r="A123" s="7" t="s">
        <v>163</v>
      </c>
      <c r="B123" s="7" t="s">
        <v>1313</v>
      </c>
      <c r="C123" s="12">
        <v>10</v>
      </c>
      <c r="D123" s="7" t="s">
        <v>2397</v>
      </c>
      <c r="E123" s="8">
        <v>45468</v>
      </c>
      <c r="F123" s="8">
        <v>45474</v>
      </c>
      <c r="G123" s="12">
        <v>5.0999999999999996</v>
      </c>
      <c r="H123" s="12">
        <v>0.26</v>
      </c>
      <c r="I123" s="12">
        <v>0</v>
      </c>
      <c r="J123" s="12">
        <v>0</v>
      </c>
      <c r="K123" s="12">
        <v>5.0999999999999996</v>
      </c>
      <c r="L123" s="12">
        <v>0.26</v>
      </c>
      <c r="M123" s="12">
        <v>4.84</v>
      </c>
    </row>
    <row r="124" spans="1:13" x14ac:dyDescent="0.25">
      <c r="A124" s="7" t="s">
        <v>164</v>
      </c>
      <c r="B124" s="7" t="s">
        <v>1314</v>
      </c>
      <c r="C124" s="12">
        <v>10</v>
      </c>
      <c r="D124" s="7" t="s">
        <v>2397</v>
      </c>
      <c r="E124" s="8">
        <v>45468</v>
      </c>
      <c r="F124" s="8">
        <v>45474</v>
      </c>
      <c r="G124" s="12">
        <v>2.67</v>
      </c>
      <c r="H124" s="12">
        <v>0.13</v>
      </c>
      <c r="I124" s="12">
        <v>0</v>
      </c>
      <c r="J124" s="12">
        <v>0</v>
      </c>
      <c r="K124" s="12">
        <v>2.67</v>
      </c>
      <c r="L124" s="12">
        <v>0.13</v>
      </c>
      <c r="M124" s="12">
        <v>2.54</v>
      </c>
    </row>
    <row r="125" spans="1:13" x14ac:dyDescent="0.25">
      <c r="A125" s="7" t="s">
        <v>165</v>
      </c>
      <c r="B125" s="7" t="s">
        <v>1315</v>
      </c>
      <c r="C125" s="12">
        <v>10</v>
      </c>
      <c r="D125" s="7" t="s">
        <v>2397</v>
      </c>
      <c r="E125" s="8">
        <v>45468</v>
      </c>
      <c r="F125" s="8">
        <v>45474</v>
      </c>
      <c r="G125" s="12">
        <v>29.79</v>
      </c>
      <c r="H125" s="12">
        <v>1.5</v>
      </c>
      <c r="I125" s="12">
        <v>0</v>
      </c>
      <c r="J125" s="12">
        <v>0</v>
      </c>
      <c r="K125" s="12">
        <v>29.79</v>
      </c>
      <c r="L125" s="12">
        <v>1.5</v>
      </c>
      <c r="M125" s="12">
        <v>28.29</v>
      </c>
    </row>
    <row r="126" spans="1:13" x14ac:dyDescent="0.25">
      <c r="A126" s="7" t="s">
        <v>166</v>
      </c>
      <c r="B126" s="7" t="s">
        <v>1316</v>
      </c>
      <c r="C126" s="12">
        <v>10</v>
      </c>
      <c r="D126" s="7" t="s">
        <v>2397</v>
      </c>
      <c r="E126" s="8">
        <v>45468</v>
      </c>
      <c r="F126" s="8">
        <v>45474</v>
      </c>
      <c r="G126" s="12">
        <v>18.309999999999999</v>
      </c>
      <c r="H126" s="12">
        <v>0.92</v>
      </c>
      <c r="I126" s="12">
        <v>0</v>
      </c>
      <c r="J126" s="12">
        <v>0</v>
      </c>
      <c r="K126" s="12">
        <v>18.309999999999999</v>
      </c>
      <c r="L126" s="12">
        <v>0.92</v>
      </c>
      <c r="M126" s="12">
        <v>17.39</v>
      </c>
    </row>
    <row r="127" spans="1:13" x14ac:dyDescent="0.25">
      <c r="A127" s="7" t="s">
        <v>167</v>
      </c>
      <c r="B127" s="7" t="s">
        <v>1317</v>
      </c>
      <c r="C127" s="12">
        <v>10</v>
      </c>
      <c r="D127" s="7" t="s">
        <v>2397</v>
      </c>
      <c r="E127" s="8">
        <v>45468</v>
      </c>
      <c r="F127" s="8">
        <v>45474</v>
      </c>
      <c r="G127" s="12">
        <v>11.63</v>
      </c>
      <c r="H127" s="12">
        <v>0.59</v>
      </c>
      <c r="I127" s="12">
        <v>0</v>
      </c>
      <c r="J127" s="12">
        <v>0</v>
      </c>
      <c r="K127" s="12">
        <v>11.63</v>
      </c>
      <c r="L127" s="12">
        <v>0.59</v>
      </c>
      <c r="M127" s="12">
        <v>11.04</v>
      </c>
    </row>
    <row r="128" spans="1:13" x14ac:dyDescent="0.25">
      <c r="A128" s="7" t="s">
        <v>168</v>
      </c>
      <c r="B128" s="7" t="s">
        <v>1318</v>
      </c>
      <c r="C128" s="12">
        <v>10</v>
      </c>
      <c r="D128" s="7" t="s">
        <v>2397</v>
      </c>
      <c r="E128" s="8">
        <v>45468</v>
      </c>
      <c r="F128" s="8">
        <v>45474</v>
      </c>
      <c r="G128" s="12">
        <v>9.5500000000000007</v>
      </c>
      <c r="H128" s="12">
        <v>0.48</v>
      </c>
      <c r="I128" s="12">
        <v>0</v>
      </c>
      <c r="J128" s="12">
        <v>0</v>
      </c>
      <c r="K128" s="12">
        <v>9.5500000000000007</v>
      </c>
      <c r="L128" s="12">
        <v>0.48</v>
      </c>
      <c r="M128" s="12">
        <v>9.07</v>
      </c>
    </row>
    <row r="129" spans="1:13" x14ac:dyDescent="0.25">
      <c r="A129" s="7" t="s">
        <v>169</v>
      </c>
      <c r="B129" s="7" t="s">
        <v>1319</v>
      </c>
      <c r="C129" s="12">
        <v>10</v>
      </c>
      <c r="D129" s="7" t="s">
        <v>2397</v>
      </c>
      <c r="E129" s="8">
        <v>45468</v>
      </c>
      <c r="F129" s="8">
        <v>45474</v>
      </c>
      <c r="G129" s="12">
        <v>3.17</v>
      </c>
      <c r="H129" s="12">
        <v>0.16</v>
      </c>
      <c r="I129" s="12">
        <v>0</v>
      </c>
      <c r="J129" s="12">
        <v>0</v>
      </c>
      <c r="K129" s="12">
        <v>3.17</v>
      </c>
      <c r="L129" s="12">
        <v>0.16</v>
      </c>
      <c r="M129" s="12">
        <v>3.01</v>
      </c>
    </row>
    <row r="130" spans="1:13" x14ac:dyDescent="0.25">
      <c r="A130" s="7" t="s">
        <v>170</v>
      </c>
      <c r="B130" s="7" t="s">
        <v>1320</v>
      </c>
      <c r="C130" s="12">
        <v>10</v>
      </c>
      <c r="D130" s="7" t="s">
        <v>2397</v>
      </c>
      <c r="E130" s="8">
        <v>45468</v>
      </c>
      <c r="F130" s="8">
        <v>45474</v>
      </c>
      <c r="G130" s="12">
        <v>2.38</v>
      </c>
      <c r="H130" s="12">
        <v>0.12</v>
      </c>
      <c r="I130" s="12">
        <v>0</v>
      </c>
      <c r="J130" s="12">
        <v>0</v>
      </c>
      <c r="K130" s="12">
        <v>2.38</v>
      </c>
      <c r="L130" s="12">
        <v>0.12</v>
      </c>
      <c r="M130" s="12">
        <v>2.2599999999999998</v>
      </c>
    </row>
    <row r="131" spans="1:13" x14ac:dyDescent="0.25">
      <c r="A131" s="7" t="s">
        <v>171</v>
      </c>
      <c r="B131" s="7" t="s">
        <v>1321</v>
      </c>
      <c r="C131" s="12">
        <v>10</v>
      </c>
      <c r="D131" s="7" t="s">
        <v>2397</v>
      </c>
      <c r="E131" s="8">
        <v>45468</v>
      </c>
      <c r="F131" s="8">
        <v>45474</v>
      </c>
      <c r="G131" s="12">
        <v>20.25</v>
      </c>
      <c r="H131" s="12">
        <v>1.02</v>
      </c>
      <c r="I131" s="12">
        <v>0</v>
      </c>
      <c r="J131" s="12">
        <v>0</v>
      </c>
      <c r="K131" s="12">
        <v>20.25</v>
      </c>
      <c r="L131" s="12">
        <v>1.02</v>
      </c>
      <c r="M131" s="12">
        <v>19.23</v>
      </c>
    </row>
    <row r="132" spans="1:13" x14ac:dyDescent="0.25">
      <c r="A132" s="7" t="s">
        <v>172</v>
      </c>
      <c r="B132" s="7" t="s">
        <v>1322</v>
      </c>
      <c r="C132" s="12">
        <v>10</v>
      </c>
      <c r="D132" s="7" t="s">
        <v>2397</v>
      </c>
      <c r="E132" s="8">
        <v>45468</v>
      </c>
      <c r="F132" s="8">
        <v>45474</v>
      </c>
      <c r="G132" s="12">
        <v>9.99</v>
      </c>
      <c r="H132" s="12">
        <v>0.5</v>
      </c>
      <c r="I132" s="12">
        <v>0</v>
      </c>
      <c r="J132" s="12">
        <v>0</v>
      </c>
      <c r="K132" s="12">
        <v>9.99</v>
      </c>
      <c r="L132" s="12">
        <v>0.5</v>
      </c>
      <c r="M132" s="12">
        <v>9.49</v>
      </c>
    </row>
    <row r="133" spans="1:13" x14ac:dyDescent="0.25">
      <c r="A133" s="7" t="s">
        <v>173</v>
      </c>
      <c r="B133" s="7" t="s">
        <v>1323</v>
      </c>
      <c r="C133" s="12">
        <v>10</v>
      </c>
      <c r="D133" s="7" t="s">
        <v>2397</v>
      </c>
      <c r="E133" s="8">
        <v>45468</v>
      </c>
      <c r="F133" s="8">
        <v>45474</v>
      </c>
      <c r="G133" s="12">
        <v>3.7</v>
      </c>
      <c r="H133" s="12">
        <v>0.19</v>
      </c>
      <c r="I133" s="12">
        <v>0</v>
      </c>
      <c r="J133" s="12">
        <v>0</v>
      </c>
      <c r="K133" s="12">
        <v>3.7</v>
      </c>
      <c r="L133" s="12">
        <v>0.19</v>
      </c>
      <c r="M133" s="12">
        <v>3.51</v>
      </c>
    </row>
    <row r="134" spans="1:13" x14ac:dyDescent="0.25">
      <c r="A134" s="7" t="s">
        <v>174</v>
      </c>
      <c r="B134" s="7" t="s">
        <v>1324</v>
      </c>
      <c r="C134" s="12">
        <v>10</v>
      </c>
      <c r="D134" s="7" t="s">
        <v>2397</v>
      </c>
      <c r="E134" s="8">
        <v>45468</v>
      </c>
      <c r="F134" s="8">
        <v>45474</v>
      </c>
      <c r="G134" s="12">
        <v>7.13</v>
      </c>
      <c r="H134" s="12">
        <v>0.36</v>
      </c>
      <c r="I134" s="12">
        <v>0</v>
      </c>
      <c r="J134" s="12">
        <v>0</v>
      </c>
      <c r="K134" s="12">
        <v>7.13</v>
      </c>
      <c r="L134" s="12">
        <v>0.36</v>
      </c>
      <c r="M134" s="12">
        <v>6.77</v>
      </c>
    </row>
    <row r="135" spans="1:13" x14ac:dyDescent="0.25">
      <c r="A135" s="7" t="s">
        <v>175</v>
      </c>
      <c r="B135" s="7" t="s">
        <v>1325</v>
      </c>
      <c r="C135" s="12">
        <v>10</v>
      </c>
      <c r="D135" s="7" t="s">
        <v>2397</v>
      </c>
      <c r="E135" s="8">
        <v>45468</v>
      </c>
      <c r="F135" s="8">
        <v>45474</v>
      </c>
      <c r="G135" s="12">
        <v>6.16</v>
      </c>
      <c r="H135" s="12">
        <v>0.31</v>
      </c>
      <c r="I135" s="12">
        <v>0</v>
      </c>
      <c r="J135" s="12">
        <v>0</v>
      </c>
      <c r="K135" s="12">
        <v>6.16</v>
      </c>
      <c r="L135" s="12">
        <v>0.31</v>
      </c>
      <c r="M135" s="12">
        <v>5.85</v>
      </c>
    </row>
    <row r="136" spans="1:13" x14ac:dyDescent="0.25">
      <c r="A136" s="7" t="s">
        <v>176</v>
      </c>
      <c r="B136" s="7" t="s">
        <v>1326</v>
      </c>
      <c r="C136" s="12">
        <v>10</v>
      </c>
      <c r="D136" s="7" t="s">
        <v>2397</v>
      </c>
      <c r="E136" s="8">
        <v>45468</v>
      </c>
      <c r="F136" s="8">
        <v>45474</v>
      </c>
      <c r="G136" s="12">
        <v>48.67</v>
      </c>
      <c r="H136" s="12">
        <v>2.4500000000000002</v>
      </c>
      <c r="I136" s="12">
        <v>0</v>
      </c>
      <c r="J136" s="12">
        <v>0</v>
      </c>
      <c r="K136" s="12">
        <v>48.67</v>
      </c>
      <c r="L136" s="12">
        <v>2.4500000000000002</v>
      </c>
      <c r="M136" s="12">
        <v>46.22</v>
      </c>
    </row>
    <row r="137" spans="1:13" x14ac:dyDescent="0.25">
      <c r="A137" s="7" t="s">
        <v>177</v>
      </c>
      <c r="B137" s="7" t="s">
        <v>1327</v>
      </c>
      <c r="C137" s="12">
        <v>10</v>
      </c>
      <c r="D137" s="7" t="s">
        <v>2397</v>
      </c>
      <c r="E137" s="8">
        <v>45468</v>
      </c>
      <c r="F137" s="8">
        <v>45474</v>
      </c>
      <c r="G137" s="12">
        <v>12.06</v>
      </c>
      <c r="H137" s="12">
        <v>0.61</v>
      </c>
      <c r="I137" s="12">
        <v>0</v>
      </c>
      <c r="J137" s="12">
        <v>0</v>
      </c>
      <c r="K137" s="12">
        <v>12.06</v>
      </c>
      <c r="L137" s="12">
        <v>0.61</v>
      </c>
      <c r="M137" s="12">
        <v>11.45</v>
      </c>
    </row>
    <row r="138" spans="1:13" x14ac:dyDescent="0.25">
      <c r="A138" s="7" t="s">
        <v>178</v>
      </c>
      <c r="B138" s="7" t="s">
        <v>1328</v>
      </c>
      <c r="C138" s="12">
        <v>10</v>
      </c>
      <c r="D138" s="7" t="s">
        <v>2397</v>
      </c>
      <c r="E138" s="8">
        <v>45468</v>
      </c>
      <c r="F138" s="8">
        <v>45474</v>
      </c>
      <c r="G138" s="12">
        <v>7.32</v>
      </c>
      <c r="H138" s="12">
        <v>0.37</v>
      </c>
      <c r="I138" s="12">
        <v>0</v>
      </c>
      <c r="J138" s="12">
        <v>0</v>
      </c>
      <c r="K138" s="12">
        <v>7.32</v>
      </c>
      <c r="L138" s="12">
        <v>0.37</v>
      </c>
      <c r="M138" s="12">
        <v>6.95</v>
      </c>
    </row>
    <row r="139" spans="1:13" x14ac:dyDescent="0.25">
      <c r="A139" s="7" t="s">
        <v>179</v>
      </c>
      <c r="B139" s="7" t="s">
        <v>1329</v>
      </c>
      <c r="C139" s="12">
        <v>10</v>
      </c>
      <c r="D139" s="7" t="s">
        <v>2397</v>
      </c>
      <c r="E139" s="8">
        <v>45468</v>
      </c>
      <c r="F139" s="8">
        <v>45474</v>
      </c>
      <c r="G139" s="12">
        <v>1.67</v>
      </c>
      <c r="H139" s="12">
        <v>0.08</v>
      </c>
      <c r="I139" s="12">
        <v>0</v>
      </c>
      <c r="J139" s="12">
        <v>0</v>
      </c>
      <c r="K139" s="12">
        <v>1.67</v>
      </c>
      <c r="L139" s="12">
        <v>0.08</v>
      </c>
      <c r="M139" s="12">
        <v>1.59</v>
      </c>
    </row>
    <row r="140" spans="1:13" x14ac:dyDescent="0.25">
      <c r="A140" s="7" t="s">
        <v>180</v>
      </c>
      <c r="B140" s="7" t="s">
        <v>1330</v>
      </c>
      <c r="C140" s="12">
        <v>10</v>
      </c>
      <c r="D140" s="7" t="s">
        <v>2397</v>
      </c>
      <c r="E140" s="8">
        <v>45468</v>
      </c>
      <c r="F140" s="8">
        <v>45474</v>
      </c>
      <c r="G140" s="12">
        <v>12.26</v>
      </c>
      <c r="H140" s="12">
        <v>0.62</v>
      </c>
      <c r="I140" s="12">
        <v>0</v>
      </c>
      <c r="J140" s="12">
        <v>0</v>
      </c>
      <c r="K140" s="12">
        <v>12.26</v>
      </c>
      <c r="L140" s="12">
        <v>0.62</v>
      </c>
      <c r="M140" s="12">
        <v>11.64</v>
      </c>
    </row>
    <row r="141" spans="1:13" x14ac:dyDescent="0.25">
      <c r="A141" s="7" t="s">
        <v>181</v>
      </c>
      <c r="B141" s="7" t="s">
        <v>1331</v>
      </c>
      <c r="C141" s="12">
        <v>10</v>
      </c>
      <c r="D141" s="7" t="s">
        <v>2397</v>
      </c>
      <c r="E141" s="8">
        <v>45468</v>
      </c>
      <c r="F141" s="8">
        <v>45474</v>
      </c>
      <c r="G141" s="12">
        <v>9.48</v>
      </c>
      <c r="H141" s="12">
        <v>0.48</v>
      </c>
      <c r="I141" s="12">
        <v>0</v>
      </c>
      <c r="J141" s="12">
        <v>0</v>
      </c>
      <c r="K141" s="12">
        <v>9.48</v>
      </c>
      <c r="L141" s="12">
        <v>0.48</v>
      </c>
      <c r="M141" s="12">
        <v>9</v>
      </c>
    </row>
    <row r="142" spans="1:13" x14ac:dyDescent="0.25">
      <c r="A142" s="7" t="s">
        <v>182</v>
      </c>
      <c r="B142" s="7" t="s">
        <v>1332</v>
      </c>
      <c r="C142" s="12">
        <v>10</v>
      </c>
      <c r="D142" s="7" t="s">
        <v>2397</v>
      </c>
      <c r="E142" s="8">
        <v>45468</v>
      </c>
      <c r="F142" s="8">
        <v>45474</v>
      </c>
      <c r="G142" s="12">
        <v>10.76</v>
      </c>
      <c r="H142" s="12">
        <v>0.54</v>
      </c>
      <c r="I142" s="12">
        <v>0</v>
      </c>
      <c r="J142" s="12">
        <v>0</v>
      </c>
      <c r="K142" s="12">
        <v>10.76</v>
      </c>
      <c r="L142" s="12">
        <v>0.54</v>
      </c>
      <c r="M142" s="12">
        <v>10.220000000000001</v>
      </c>
    </row>
    <row r="143" spans="1:13" x14ac:dyDescent="0.25">
      <c r="A143" s="7" t="s">
        <v>183</v>
      </c>
      <c r="B143" s="7" t="s">
        <v>1333</v>
      </c>
      <c r="C143" s="12">
        <v>10</v>
      </c>
      <c r="D143" s="7" t="s">
        <v>2397</v>
      </c>
      <c r="E143" s="8">
        <v>45468</v>
      </c>
      <c r="F143" s="8">
        <v>45474</v>
      </c>
      <c r="G143" s="12">
        <v>4.7</v>
      </c>
      <c r="H143" s="12">
        <v>0.24</v>
      </c>
      <c r="I143" s="12">
        <v>0</v>
      </c>
      <c r="J143" s="12">
        <v>0</v>
      </c>
      <c r="K143" s="12">
        <v>4.7</v>
      </c>
      <c r="L143" s="12">
        <v>0.24</v>
      </c>
      <c r="M143" s="12">
        <v>4.46</v>
      </c>
    </row>
    <row r="144" spans="1:13" x14ac:dyDescent="0.25">
      <c r="A144" s="7" t="s">
        <v>184</v>
      </c>
      <c r="B144" s="7" t="s">
        <v>1334</v>
      </c>
      <c r="C144" s="12">
        <v>10</v>
      </c>
      <c r="D144" s="7" t="s">
        <v>2397</v>
      </c>
      <c r="E144" s="8">
        <v>45468</v>
      </c>
      <c r="F144" s="8">
        <v>45474</v>
      </c>
      <c r="G144" s="12">
        <v>5.22</v>
      </c>
      <c r="H144" s="12">
        <v>0.26</v>
      </c>
      <c r="I144" s="12">
        <v>0</v>
      </c>
      <c r="J144" s="12">
        <v>0</v>
      </c>
      <c r="K144" s="12">
        <v>5.22</v>
      </c>
      <c r="L144" s="12">
        <v>0.26</v>
      </c>
      <c r="M144" s="12">
        <v>4.96</v>
      </c>
    </row>
    <row r="145" spans="1:13" x14ac:dyDescent="0.25">
      <c r="A145" s="7" t="s">
        <v>185</v>
      </c>
      <c r="B145" s="7" t="s">
        <v>1335</v>
      </c>
      <c r="C145" s="12">
        <v>10</v>
      </c>
      <c r="D145" s="7" t="s">
        <v>2397</v>
      </c>
      <c r="E145" s="8">
        <v>45468</v>
      </c>
      <c r="F145" s="8">
        <v>45474</v>
      </c>
      <c r="G145" s="12">
        <v>2.0499999999999998</v>
      </c>
      <c r="H145" s="12">
        <v>0.1</v>
      </c>
      <c r="I145" s="12">
        <v>0</v>
      </c>
      <c r="J145" s="12">
        <v>0</v>
      </c>
      <c r="K145" s="12">
        <v>2.0499999999999998</v>
      </c>
      <c r="L145" s="12">
        <v>0.1</v>
      </c>
      <c r="M145" s="12">
        <v>1.95</v>
      </c>
    </row>
    <row r="146" spans="1:13" x14ac:dyDescent="0.25">
      <c r="A146" s="7" t="s">
        <v>186</v>
      </c>
      <c r="B146" s="7" t="s">
        <v>1336</v>
      </c>
      <c r="C146" s="12">
        <v>10</v>
      </c>
      <c r="D146" s="7" t="s">
        <v>2397</v>
      </c>
      <c r="E146" s="8">
        <v>45468</v>
      </c>
      <c r="F146" s="8">
        <v>45474</v>
      </c>
      <c r="G146" s="12">
        <v>6.53</v>
      </c>
      <c r="H146" s="12">
        <v>0.33</v>
      </c>
      <c r="I146" s="12">
        <v>0</v>
      </c>
      <c r="J146" s="12">
        <v>0</v>
      </c>
      <c r="K146" s="12">
        <v>6.53</v>
      </c>
      <c r="L146" s="12">
        <v>0.33</v>
      </c>
      <c r="M146" s="12">
        <v>6.2</v>
      </c>
    </row>
    <row r="147" spans="1:13" x14ac:dyDescent="0.25">
      <c r="A147" s="7" t="s">
        <v>187</v>
      </c>
      <c r="B147" s="7" t="s">
        <v>1337</v>
      </c>
      <c r="C147" s="12">
        <v>10</v>
      </c>
      <c r="D147" s="7" t="s">
        <v>2397</v>
      </c>
      <c r="E147" s="8">
        <v>45468</v>
      </c>
      <c r="F147" s="8">
        <v>45474</v>
      </c>
      <c r="G147" s="12">
        <v>12.28</v>
      </c>
      <c r="H147" s="12">
        <v>0.62</v>
      </c>
      <c r="I147" s="12">
        <v>0</v>
      </c>
      <c r="J147" s="12">
        <v>0</v>
      </c>
      <c r="K147" s="12">
        <v>12.28</v>
      </c>
      <c r="L147" s="12">
        <v>0.62</v>
      </c>
      <c r="M147" s="12">
        <v>11.66</v>
      </c>
    </row>
    <row r="148" spans="1:13" x14ac:dyDescent="0.25">
      <c r="A148" s="7" t="s">
        <v>188</v>
      </c>
      <c r="B148" s="7" t="s">
        <v>1338</v>
      </c>
      <c r="C148" s="12">
        <v>10</v>
      </c>
      <c r="D148" s="7" t="s">
        <v>2397</v>
      </c>
      <c r="E148" s="8">
        <v>45468</v>
      </c>
      <c r="F148" s="8">
        <v>45474</v>
      </c>
      <c r="G148" s="12">
        <v>11.99</v>
      </c>
      <c r="H148" s="12">
        <v>0.6</v>
      </c>
      <c r="I148" s="12">
        <v>0</v>
      </c>
      <c r="J148" s="12">
        <v>0</v>
      </c>
      <c r="K148" s="12">
        <v>11.99</v>
      </c>
      <c r="L148" s="12">
        <v>0.6</v>
      </c>
      <c r="M148" s="12">
        <v>11.39</v>
      </c>
    </row>
    <row r="149" spans="1:13" x14ac:dyDescent="0.25">
      <c r="A149" s="7" t="s">
        <v>189</v>
      </c>
      <c r="B149" s="7" t="s">
        <v>1339</v>
      </c>
      <c r="C149" s="12">
        <v>10</v>
      </c>
      <c r="D149" s="7" t="s">
        <v>2397</v>
      </c>
      <c r="E149" s="8">
        <v>45468</v>
      </c>
      <c r="F149" s="8">
        <v>45474</v>
      </c>
      <c r="G149" s="12">
        <v>4.97</v>
      </c>
      <c r="H149" s="12">
        <v>0.25</v>
      </c>
      <c r="I149" s="12">
        <v>0</v>
      </c>
      <c r="J149" s="12">
        <v>0</v>
      </c>
      <c r="K149" s="12">
        <v>4.97</v>
      </c>
      <c r="L149" s="12">
        <v>0.25</v>
      </c>
      <c r="M149" s="12">
        <v>4.72</v>
      </c>
    </row>
    <row r="150" spans="1:13" x14ac:dyDescent="0.25">
      <c r="A150" s="7" t="s">
        <v>190</v>
      </c>
      <c r="B150" s="7" t="s">
        <v>1340</v>
      </c>
      <c r="C150" s="12">
        <v>10</v>
      </c>
      <c r="D150" s="7" t="s">
        <v>2397</v>
      </c>
      <c r="E150" s="8">
        <v>45468</v>
      </c>
      <c r="F150" s="8">
        <v>45474</v>
      </c>
      <c r="G150" s="12">
        <v>4.97</v>
      </c>
      <c r="H150" s="12">
        <v>0.25</v>
      </c>
      <c r="I150" s="12">
        <v>0</v>
      </c>
      <c r="J150" s="12">
        <v>0</v>
      </c>
      <c r="K150" s="12">
        <v>4.97</v>
      </c>
      <c r="L150" s="12">
        <v>0.25</v>
      </c>
      <c r="M150" s="12">
        <v>4.72</v>
      </c>
    </row>
    <row r="151" spans="1:13" x14ac:dyDescent="0.25">
      <c r="A151" s="7" t="s">
        <v>191</v>
      </c>
      <c r="B151" s="7" t="s">
        <v>1341</v>
      </c>
      <c r="C151" s="12">
        <v>10</v>
      </c>
      <c r="D151" s="7" t="s">
        <v>2397</v>
      </c>
      <c r="E151" s="8">
        <v>45468</v>
      </c>
      <c r="F151" s="8">
        <v>45474</v>
      </c>
      <c r="G151" s="12">
        <v>6.66</v>
      </c>
      <c r="H151" s="12">
        <v>0.34</v>
      </c>
      <c r="I151" s="12">
        <v>0</v>
      </c>
      <c r="J151" s="12">
        <v>0</v>
      </c>
      <c r="K151" s="12">
        <v>6.66</v>
      </c>
      <c r="L151" s="12">
        <v>0.34</v>
      </c>
      <c r="M151" s="12">
        <v>6.32</v>
      </c>
    </row>
    <row r="152" spans="1:13" x14ac:dyDescent="0.25">
      <c r="A152" s="7" t="s">
        <v>192</v>
      </c>
      <c r="B152" s="7" t="s">
        <v>1342</v>
      </c>
      <c r="C152" s="12">
        <v>10</v>
      </c>
      <c r="D152" s="7" t="s">
        <v>2397</v>
      </c>
      <c r="E152" s="8">
        <v>45468</v>
      </c>
      <c r="F152" s="8">
        <v>45474</v>
      </c>
      <c r="G152" s="12">
        <v>22.23</v>
      </c>
      <c r="H152" s="12">
        <v>1.1200000000000001</v>
      </c>
      <c r="I152" s="12">
        <v>2.2200000000000002</v>
      </c>
      <c r="J152" s="12">
        <v>2.2200000000000002</v>
      </c>
      <c r="K152" s="12">
        <v>22.23</v>
      </c>
      <c r="L152" s="12">
        <v>3.34</v>
      </c>
      <c r="M152" s="12">
        <v>18.89</v>
      </c>
    </row>
    <row r="153" spans="1:13" x14ac:dyDescent="0.25">
      <c r="A153" s="7" t="s">
        <v>193</v>
      </c>
      <c r="B153" s="7" t="s">
        <v>1343</v>
      </c>
      <c r="C153" s="12">
        <v>10</v>
      </c>
      <c r="D153" s="7" t="s">
        <v>2397</v>
      </c>
      <c r="E153" s="8">
        <v>45468</v>
      </c>
      <c r="F153" s="8">
        <v>45474</v>
      </c>
      <c r="G153" s="12">
        <v>13.34</v>
      </c>
      <c r="H153" s="12">
        <v>0.67</v>
      </c>
      <c r="I153" s="12">
        <v>1.33</v>
      </c>
      <c r="J153" s="12">
        <v>1.33</v>
      </c>
      <c r="K153" s="12">
        <v>13.34</v>
      </c>
      <c r="L153" s="12">
        <v>2</v>
      </c>
      <c r="M153" s="12">
        <v>11.34</v>
      </c>
    </row>
    <row r="154" spans="1:13" x14ac:dyDescent="0.25">
      <c r="A154" s="7" t="s">
        <v>194</v>
      </c>
      <c r="B154" s="7" t="s">
        <v>1344</v>
      </c>
      <c r="C154" s="12">
        <v>10</v>
      </c>
      <c r="D154" s="7" t="s">
        <v>2397</v>
      </c>
      <c r="E154" s="8">
        <v>45468</v>
      </c>
      <c r="F154" s="8">
        <v>45474</v>
      </c>
      <c r="G154" s="12">
        <v>13.34</v>
      </c>
      <c r="H154" s="12">
        <v>0.67</v>
      </c>
      <c r="I154" s="12">
        <v>1.33</v>
      </c>
      <c r="J154" s="12">
        <v>1.33</v>
      </c>
      <c r="K154" s="12">
        <v>13.34</v>
      </c>
      <c r="L154" s="12">
        <v>2</v>
      </c>
      <c r="M154" s="12">
        <v>11.34</v>
      </c>
    </row>
    <row r="155" spans="1:13" x14ac:dyDescent="0.25">
      <c r="A155" s="7" t="s">
        <v>195</v>
      </c>
      <c r="B155" s="7" t="s">
        <v>1345</v>
      </c>
      <c r="C155" s="12">
        <v>10</v>
      </c>
      <c r="D155" s="7" t="s">
        <v>2397</v>
      </c>
      <c r="E155" s="8">
        <v>45468</v>
      </c>
      <c r="F155" s="8">
        <v>45474</v>
      </c>
      <c r="G155" s="12">
        <v>10.53</v>
      </c>
      <c r="H155" s="12">
        <v>0.53</v>
      </c>
      <c r="I155" s="12">
        <v>1.05</v>
      </c>
      <c r="J155" s="12">
        <v>1.05</v>
      </c>
      <c r="K155" s="12">
        <v>10.53</v>
      </c>
      <c r="L155" s="12">
        <v>1.58</v>
      </c>
      <c r="M155" s="12">
        <v>8.9499999999999993</v>
      </c>
    </row>
    <row r="156" spans="1:13" x14ac:dyDescent="0.25">
      <c r="A156" s="7" t="s">
        <v>196</v>
      </c>
      <c r="B156" s="7" t="s">
        <v>1346</v>
      </c>
      <c r="C156" s="12">
        <v>10</v>
      </c>
      <c r="D156" s="7" t="s">
        <v>2397</v>
      </c>
      <c r="E156" s="8">
        <v>45468</v>
      </c>
      <c r="F156" s="8">
        <v>45474</v>
      </c>
      <c r="G156" s="12">
        <v>4.45</v>
      </c>
      <c r="H156" s="12">
        <v>0.22</v>
      </c>
      <c r="I156" s="12">
        <v>0.44</v>
      </c>
      <c r="J156" s="12">
        <v>0.44</v>
      </c>
      <c r="K156" s="12">
        <v>4.45</v>
      </c>
      <c r="L156" s="12">
        <v>0.66</v>
      </c>
      <c r="M156" s="12">
        <v>3.79</v>
      </c>
    </row>
    <row r="157" spans="1:13" x14ac:dyDescent="0.25">
      <c r="A157" s="7" t="s">
        <v>197</v>
      </c>
      <c r="B157" s="7" t="s">
        <v>1347</v>
      </c>
      <c r="C157" s="12">
        <v>10</v>
      </c>
      <c r="D157" s="7" t="s">
        <v>2397</v>
      </c>
      <c r="E157" s="8">
        <v>45468</v>
      </c>
      <c r="F157" s="8">
        <v>45474</v>
      </c>
      <c r="G157" s="12">
        <v>4.45</v>
      </c>
      <c r="H157" s="12">
        <v>0.22</v>
      </c>
      <c r="I157" s="12">
        <v>0.44</v>
      </c>
      <c r="J157" s="12">
        <v>0.44</v>
      </c>
      <c r="K157" s="12">
        <v>4.45</v>
      </c>
      <c r="L157" s="12">
        <v>0.66</v>
      </c>
      <c r="M157" s="12">
        <v>3.79</v>
      </c>
    </row>
    <row r="158" spans="1:13" x14ac:dyDescent="0.25">
      <c r="A158" s="7" t="s">
        <v>198</v>
      </c>
      <c r="B158" s="7" t="s">
        <v>1348</v>
      </c>
      <c r="C158" s="12">
        <v>10</v>
      </c>
      <c r="D158" s="7" t="s">
        <v>2397</v>
      </c>
      <c r="E158" s="8">
        <v>45468</v>
      </c>
      <c r="F158" s="8">
        <v>45474</v>
      </c>
      <c r="G158" s="12">
        <v>10.53</v>
      </c>
      <c r="H158" s="12">
        <v>0.53</v>
      </c>
      <c r="I158" s="12">
        <v>1.05</v>
      </c>
      <c r="J158" s="12">
        <v>1.05</v>
      </c>
      <c r="K158" s="12">
        <v>10.53</v>
      </c>
      <c r="L158" s="12">
        <v>1.58</v>
      </c>
      <c r="M158" s="12">
        <v>8.9499999999999993</v>
      </c>
    </row>
    <row r="159" spans="1:13" x14ac:dyDescent="0.25">
      <c r="A159" s="7" t="s">
        <v>199</v>
      </c>
      <c r="B159" s="7" t="s">
        <v>1349</v>
      </c>
      <c r="C159" s="12">
        <v>10</v>
      </c>
      <c r="D159" s="7" t="s">
        <v>2397</v>
      </c>
      <c r="E159" s="8">
        <v>45468</v>
      </c>
      <c r="F159" s="8">
        <v>45474</v>
      </c>
      <c r="G159" s="12">
        <v>12.07</v>
      </c>
      <c r="H159" s="12">
        <v>0.61</v>
      </c>
      <c r="I159" s="12">
        <v>0</v>
      </c>
      <c r="J159" s="12">
        <v>0</v>
      </c>
      <c r="K159" s="12">
        <v>12.07</v>
      </c>
      <c r="L159" s="12">
        <v>0.61</v>
      </c>
      <c r="M159" s="12">
        <v>11.46</v>
      </c>
    </row>
    <row r="160" spans="1:13" x14ac:dyDescent="0.25">
      <c r="A160" s="7" t="s">
        <v>200</v>
      </c>
      <c r="B160" s="7" t="s">
        <v>1350</v>
      </c>
      <c r="C160" s="12">
        <v>10</v>
      </c>
      <c r="D160" s="7" t="s">
        <v>2397</v>
      </c>
      <c r="E160" s="8">
        <v>45468</v>
      </c>
      <c r="F160" s="8">
        <v>45474</v>
      </c>
      <c r="G160" s="12">
        <v>5.42</v>
      </c>
      <c r="H160" s="12">
        <v>0.27</v>
      </c>
      <c r="I160" s="12">
        <v>0</v>
      </c>
      <c r="J160" s="12">
        <v>0</v>
      </c>
      <c r="K160" s="12">
        <v>5.42</v>
      </c>
      <c r="L160" s="12">
        <v>0.27</v>
      </c>
      <c r="M160" s="12">
        <v>5.15</v>
      </c>
    </row>
    <row r="161" spans="1:13" x14ac:dyDescent="0.25">
      <c r="A161" s="7" t="s">
        <v>201</v>
      </c>
      <c r="B161" s="7" t="s">
        <v>1351</v>
      </c>
      <c r="C161" s="12">
        <v>10</v>
      </c>
      <c r="D161" s="7" t="s">
        <v>2397</v>
      </c>
      <c r="E161" s="8">
        <v>45468</v>
      </c>
      <c r="F161" s="8">
        <v>45474</v>
      </c>
      <c r="G161" s="12">
        <v>12.15</v>
      </c>
      <c r="H161" s="12">
        <v>0.61</v>
      </c>
      <c r="I161" s="12">
        <v>0</v>
      </c>
      <c r="J161" s="12">
        <v>0</v>
      </c>
      <c r="K161" s="12">
        <v>12.15</v>
      </c>
      <c r="L161" s="12">
        <v>0.61</v>
      </c>
      <c r="M161" s="12">
        <v>11.54</v>
      </c>
    </row>
    <row r="162" spans="1:13" x14ac:dyDescent="0.25">
      <c r="A162" s="7" t="s">
        <v>202</v>
      </c>
      <c r="B162" s="7" t="s">
        <v>1352</v>
      </c>
      <c r="C162" s="12">
        <v>10</v>
      </c>
      <c r="D162" s="7" t="s">
        <v>2397</v>
      </c>
      <c r="E162" s="8">
        <v>45468</v>
      </c>
      <c r="F162" s="8">
        <v>45474</v>
      </c>
      <c r="G162" s="12">
        <v>6.12</v>
      </c>
      <c r="H162" s="12">
        <v>0.31</v>
      </c>
      <c r="I162" s="12">
        <v>0</v>
      </c>
      <c r="J162" s="12">
        <v>0</v>
      </c>
      <c r="K162" s="12">
        <v>6.12</v>
      </c>
      <c r="L162" s="12">
        <v>0.31</v>
      </c>
      <c r="M162" s="12">
        <v>5.81</v>
      </c>
    </row>
    <row r="163" spans="1:13" x14ac:dyDescent="0.25">
      <c r="A163" s="7" t="s">
        <v>203</v>
      </c>
      <c r="B163" s="7" t="s">
        <v>1353</v>
      </c>
      <c r="C163" s="12">
        <v>10</v>
      </c>
      <c r="D163" s="7" t="s">
        <v>2397</v>
      </c>
      <c r="E163" s="8">
        <v>45468</v>
      </c>
      <c r="F163" s="8">
        <v>45474</v>
      </c>
      <c r="G163" s="12">
        <v>7.31</v>
      </c>
      <c r="H163" s="12">
        <v>0.37</v>
      </c>
      <c r="I163" s="12">
        <v>0</v>
      </c>
      <c r="J163" s="12">
        <v>0</v>
      </c>
      <c r="K163" s="12">
        <v>7.31</v>
      </c>
      <c r="L163" s="12">
        <v>0.37</v>
      </c>
      <c r="M163" s="12">
        <v>6.94</v>
      </c>
    </row>
    <row r="164" spans="1:13" x14ac:dyDescent="0.25">
      <c r="A164" s="7" t="s">
        <v>204</v>
      </c>
      <c r="B164" s="7" t="s">
        <v>1354</v>
      </c>
      <c r="C164" s="12">
        <v>10</v>
      </c>
      <c r="D164" s="7" t="s">
        <v>2397</v>
      </c>
      <c r="E164" s="8">
        <v>45468</v>
      </c>
      <c r="F164" s="8">
        <v>45474</v>
      </c>
      <c r="G164" s="12">
        <v>9.18</v>
      </c>
      <c r="H164" s="12">
        <v>0.46</v>
      </c>
      <c r="I164" s="12">
        <v>0</v>
      </c>
      <c r="J164" s="12">
        <v>0</v>
      </c>
      <c r="K164" s="12">
        <v>9.18</v>
      </c>
      <c r="L164" s="12">
        <v>0.46</v>
      </c>
      <c r="M164" s="12">
        <v>8.7200000000000006</v>
      </c>
    </row>
    <row r="165" spans="1:13" x14ac:dyDescent="0.25">
      <c r="A165" s="7" t="s">
        <v>205</v>
      </c>
      <c r="B165" s="7" t="s">
        <v>1355</v>
      </c>
      <c r="C165" s="12">
        <v>10</v>
      </c>
      <c r="D165" s="7" t="s">
        <v>2397</v>
      </c>
      <c r="E165" s="8">
        <v>45468</v>
      </c>
      <c r="F165" s="8">
        <v>45474</v>
      </c>
      <c r="G165" s="12">
        <v>17.64</v>
      </c>
      <c r="H165" s="12">
        <v>0.89</v>
      </c>
      <c r="I165" s="12">
        <v>0</v>
      </c>
      <c r="J165" s="12">
        <v>0</v>
      </c>
      <c r="K165" s="12">
        <v>17.64</v>
      </c>
      <c r="L165" s="12">
        <v>0.89</v>
      </c>
      <c r="M165" s="12">
        <v>16.75</v>
      </c>
    </row>
    <row r="166" spans="1:13" x14ac:dyDescent="0.25">
      <c r="A166" s="7" t="s">
        <v>206</v>
      </c>
      <c r="B166" s="7" t="s">
        <v>1356</v>
      </c>
      <c r="C166" s="12">
        <v>10</v>
      </c>
      <c r="D166" s="7" t="s">
        <v>2397</v>
      </c>
      <c r="E166" s="8">
        <v>45468</v>
      </c>
      <c r="F166" s="8">
        <v>45474</v>
      </c>
      <c r="G166" s="12">
        <v>7.58</v>
      </c>
      <c r="H166" s="12">
        <v>0.38</v>
      </c>
      <c r="I166" s="12">
        <v>0</v>
      </c>
      <c r="J166" s="12">
        <v>0</v>
      </c>
      <c r="K166" s="12">
        <v>7.58</v>
      </c>
      <c r="L166" s="12">
        <v>0.38</v>
      </c>
      <c r="M166" s="12">
        <v>7.2</v>
      </c>
    </row>
    <row r="167" spans="1:13" x14ac:dyDescent="0.25">
      <c r="A167" s="7" t="s">
        <v>207</v>
      </c>
      <c r="B167" s="7" t="s">
        <v>1357</v>
      </c>
      <c r="C167" s="12">
        <v>10</v>
      </c>
      <c r="D167" s="7" t="s">
        <v>2397</v>
      </c>
      <c r="E167" s="8">
        <v>45468</v>
      </c>
      <c r="F167" s="8">
        <v>45474</v>
      </c>
      <c r="G167" s="12">
        <v>9.9499999999999993</v>
      </c>
      <c r="H167" s="12">
        <v>0.5</v>
      </c>
      <c r="I167" s="12">
        <v>0</v>
      </c>
      <c r="J167" s="12">
        <v>0</v>
      </c>
      <c r="K167" s="12">
        <v>9.9499999999999993</v>
      </c>
      <c r="L167" s="12">
        <v>0.5</v>
      </c>
      <c r="M167" s="12">
        <v>9.4499999999999993</v>
      </c>
    </row>
    <row r="168" spans="1:13" x14ac:dyDescent="0.25">
      <c r="A168" s="7" t="s">
        <v>208</v>
      </c>
      <c r="B168" s="7" t="s">
        <v>1358</v>
      </c>
      <c r="C168" s="12">
        <v>10</v>
      </c>
      <c r="D168" s="7" t="s">
        <v>2397</v>
      </c>
      <c r="E168" s="8">
        <v>45468</v>
      </c>
      <c r="F168" s="8">
        <v>45474</v>
      </c>
      <c r="G168" s="12">
        <v>11.52</v>
      </c>
      <c r="H168" s="12">
        <v>0.57999999999999996</v>
      </c>
      <c r="I168" s="12">
        <v>0</v>
      </c>
      <c r="J168" s="12">
        <v>0</v>
      </c>
      <c r="K168" s="12">
        <v>11.52</v>
      </c>
      <c r="L168" s="12">
        <v>0.57999999999999996</v>
      </c>
      <c r="M168" s="12">
        <v>10.94</v>
      </c>
    </row>
    <row r="169" spans="1:13" x14ac:dyDescent="0.25">
      <c r="A169" s="7" t="s">
        <v>209</v>
      </c>
      <c r="B169" s="7" t="s">
        <v>1359</v>
      </c>
      <c r="C169" s="12">
        <v>10</v>
      </c>
      <c r="D169" s="7" t="s">
        <v>2397</v>
      </c>
      <c r="E169" s="8">
        <v>45468</v>
      </c>
      <c r="F169" s="8">
        <v>45474</v>
      </c>
      <c r="G169" s="12">
        <v>2.0299999999999998</v>
      </c>
      <c r="H169" s="12">
        <v>0.1</v>
      </c>
      <c r="I169" s="12">
        <v>0</v>
      </c>
      <c r="J169" s="12">
        <v>0</v>
      </c>
      <c r="K169" s="12">
        <v>2.0299999999999998</v>
      </c>
      <c r="L169" s="12">
        <v>0.1</v>
      </c>
      <c r="M169" s="12">
        <v>1.93</v>
      </c>
    </row>
    <row r="170" spans="1:13" x14ac:dyDescent="0.25">
      <c r="A170" s="7" t="s">
        <v>210</v>
      </c>
      <c r="B170" s="7" t="s">
        <v>1360</v>
      </c>
      <c r="C170" s="12">
        <v>10</v>
      </c>
      <c r="D170" s="7" t="s">
        <v>2397</v>
      </c>
      <c r="E170" s="8">
        <v>45468</v>
      </c>
      <c r="F170" s="8">
        <v>45474</v>
      </c>
      <c r="G170" s="12">
        <v>1.71</v>
      </c>
      <c r="H170" s="12">
        <v>0.09</v>
      </c>
      <c r="I170" s="12">
        <v>0</v>
      </c>
      <c r="J170" s="12">
        <v>0</v>
      </c>
      <c r="K170" s="12">
        <v>1.71</v>
      </c>
      <c r="L170" s="12">
        <v>0.09</v>
      </c>
      <c r="M170" s="12">
        <v>1.62</v>
      </c>
    </row>
    <row r="171" spans="1:13" x14ac:dyDescent="0.25">
      <c r="A171" s="7" t="s">
        <v>211</v>
      </c>
      <c r="B171" s="7" t="s">
        <v>1361</v>
      </c>
      <c r="C171" s="12">
        <v>10</v>
      </c>
      <c r="D171" s="7" t="s">
        <v>2397</v>
      </c>
      <c r="E171" s="8">
        <v>45468</v>
      </c>
      <c r="F171" s="8">
        <v>45474</v>
      </c>
      <c r="G171" s="12">
        <v>31.86</v>
      </c>
      <c r="H171" s="12">
        <v>1.61</v>
      </c>
      <c r="I171" s="12">
        <v>0</v>
      </c>
      <c r="J171" s="12">
        <v>0</v>
      </c>
      <c r="K171" s="12">
        <v>31.86</v>
      </c>
      <c r="L171" s="12">
        <v>1.61</v>
      </c>
      <c r="M171" s="12">
        <v>30.25</v>
      </c>
    </row>
    <row r="172" spans="1:13" x14ac:dyDescent="0.25">
      <c r="A172" s="7" t="s">
        <v>212</v>
      </c>
      <c r="B172" s="7" t="s">
        <v>1362</v>
      </c>
      <c r="C172" s="12">
        <v>10</v>
      </c>
      <c r="D172" s="7" t="s">
        <v>2397</v>
      </c>
      <c r="E172" s="8">
        <v>45468</v>
      </c>
      <c r="F172" s="8">
        <v>45474</v>
      </c>
      <c r="G172" s="12">
        <v>4.68</v>
      </c>
      <c r="H172" s="12">
        <v>0.24</v>
      </c>
      <c r="I172" s="12">
        <v>0</v>
      </c>
      <c r="J172" s="12">
        <v>0</v>
      </c>
      <c r="K172" s="12">
        <v>4.68</v>
      </c>
      <c r="L172" s="12">
        <v>0.24</v>
      </c>
      <c r="M172" s="12">
        <v>4.4400000000000004</v>
      </c>
    </row>
    <row r="173" spans="1:13" x14ac:dyDescent="0.25">
      <c r="A173" s="7" t="s">
        <v>213</v>
      </c>
      <c r="B173" s="7" t="s">
        <v>1363</v>
      </c>
      <c r="C173" s="12">
        <v>10</v>
      </c>
      <c r="D173" s="7" t="s">
        <v>2397</v>
      </c>
      <c r="E173" s="8">
        <v>45468</v>
      </c>
      <c r="F173" s="8">
        <v>45474</v>
      </c>
      <c r="G173" s="12">
        <v>18.77</v>
      </c>
      <c r="H173" s="12">
        <v>0.95</v>
      </c>
      <c r="I173" s="12">
        <v>0</v>
      </c>
      <c r="J173" s="12">
        <v>0</v>
      </c>
      <c r="K173" s="12">
        <v>18.77</v>
      </c>
      <c r="L173" s="12">
        <v>0.95</v>
      </c>
      <c r="M173" s="12">
        <v>17.82</v>
      </c>
    </row>
    <row r="174" spans="1:13" x14ac:dyDescent="0.25">
      <c r="A174" s="7" t="s">
        <v>214</v>
      </c>
      <c r="B174" s="7" t="s">
        <v>1364</v>
      </c>
      <c r="C174" s="12">
        <v>10</v>
      </c>
      <c r="D174" s="7" t="s">
        <v>2397</v>
      </c>
      <c r="E174" s="8">
        <v>45468</v>
      </c>
      <c r="F174" s="8">
        <v>45474</v>
      </c>
      <c r="G174" s="12">
        <v>17.88</v>
      </c>
      <c r="H174" s="12">
        <v>0.9</v>
      </c>
      <c r="I174" s="12">
        <v>0</v>
      </c>
      <c r="J174" s="12">
        <v>0</v>
      </c>
      <c r="K174" s="12">
        <v>17.88</v>
      </c>
      <c r="L174" s="12">
        <v>0.9</v>
      </c>
      <c r="M174" s="12">
        <v>16.98</v>
      </c>
    </row>
    <row r="175" spans="1:13" x14ac:dyDescent="0.25">
      <c r="A175" s="7" t="s">
        <v>215</v>
      </c>
      <c r="B175" s="7" t="s">
        <v>1365</v>
      </c>
      <c r="C175" s="12">
        <v>10</v>
      </c>
      <c r="D175" s="7" t="s">
        <v>2397</v>
      </c>
      <c r="E175" s="8">
        <v>45468</v>
      </c>
      <c r="F175" s="8">
        <v>45474</v>
      </c>
      <c r="G175" s="12">
        <v>22.08</v>
      </c>
      <c r="H175" s="12">
        <v>1.1100000000000001</v>
      </c>
      <c r="I175" s="12">
        <v>0</v>
      </c>
      <c r="J175" s="12">
        <v>0</v>
      </c>
      <c r="K175" s="12">
        <v>22.08</v>
      </c>
      <c r="L175" s="12">
        <v>1.1100000000000001</v>
      </c>
      <c r="M175" s="12">
        <v>20.97</v>
      </c>
    </row>
    <row r="176" spans="1:13" x14ac:dyDescent="0.25">
      <c r="A176" s="7" t="s">
        <v>216</v>
      </c>
      <c r="B176" s="7" t="s">
        <v>1366</v>
      </c>
      <c r="C176" s="12">
        <v>10</v>
      </c>
      <c r="D176" s="7" t="s">
        <v>2397</v>
      </c>
      <c r="E176" s="8">
        <v>45468</v>
      </c>
      <c r="F176" s="8">
        <v>45474</v>
      </c>
      <c r="G176" s="12">
        <v>71.459999999999994</v>
      </c>
      <c r="H176" s="12">
        <v>3.6</v>
      </c>
      <c r="I176" s="12">
        <v>0</v>
      </c>
      <c r="J176" s="12">
        <v>0</v>
      </c>
      <c r="K176" s="12">
        <v>71.459999999999994</v>
      </c>
      <c r="L176" s="12">
        <v>3.6</v>
      </c>
      <c r="M176" s="12">
        <v>67.86</v>
      </c>
    </row>
    <row r="177" spans="1:13" x14ac:dyDescent="0.25">
      <c r="A177" s="7" t="s">
        <v>217</v>
      </c>
      <c r="B177" s="7" t="s">
        <v>1367</v>
      </c>
      <c r="C177" s="12">
        <v>10</v>
      </c>
      <c r="D177" s="7" t="s">
        <v>2397</v>
      </c>
      <c r="E177" s="8">
        <v>45468</v>
      </c>
      <c r="F177" s="8">
        <v>45474</v>
      </c>
      <c r="G177" s="12">
        <v>21.56</v>
      </c>
      <c r="H177" s="12">
        <v>1.0900000000000001</v>
      </c>
      <c r="I177" s="12">
        <v>0</v>
      </c>
      <c r="J177" s="12">
        <v>0</v>
      </c>
      <c r="K177" s="12">
        <v>21.56</v>
      </c>
      <c r="L177" s="12">
        <v>1.0900000000000001</v>
      </c>
      <c r="M177" s="12">
        <v>20.47</v>
      </c>
    </row>
    <row r="178" spans="1:13" x14ac:dyDescent="0.25">
      <c r="A178" s="7" t="s">
        <v>218</v>
      </c>
      <c r="B178" s="7" t="s">
        <v>1368</v>
      </c>
      <c r="C178" s="12">
        <v>10</v>
      </c>
      <c r="D178" s="7" t="s">
        <v>2397</v>
      </c>
      <c r="E178" s="8">
        <v>45468</v>
      </c>
      <c r="F178" s="8">
        <v>45474</v>
      </c>
      <c r="G178" s="12">
        <v>16.399999999999999</v>
      </c>
      <c r="H178" s="12">
        <v>0.83</v>
      </c>
      <c r="I178" s="12">
        <v>0</v>
      </c>
      <c r="J178" s="12">
        <v>0</v>
      </c>
      <c r="K178" s="12">
        <v>16.399999999999999</v>
      </c>
      <c r="L178" s="12">
        <v>0.83</v>
      </c>
      <c r="M178" s="12">
        <v>15.57</v>
      </c>
    </row>
    <row r="179" spans="1:13" x14ac:dyDescent="0.25">
      <c r="A179" s="7" t="s">
        <v>219</v>
      </c>
      <c r="B179" s="7" t="s">
        <v>1369</v>
      </c>
      <c r="C179" s="12">
        <v>10</v>
      </c>
      <c r="D179" s="7" t="s">
        <v>2397</v>
      </c>
      <c r="E179" s="8">
        <v>45468</v>
      </c>
      <c r="F179" s="8">
        <v>45474</v>
      </c>
      <c r="G179" s="12">
        <v>14.99</v>
      </c>
      <c r="H179" s="12">
        <v>0.76</v>
      </c>
      <c r="I179" s="12">
        <v>0</v>
      </c>
      <c r="J179" s="12">
        <v>0</v>
      </c>
      <c r="K179" s="12">
        <v>14.99</v>
      </c>
      <c r="L179" s="12">
        <v>0.76</v>
      </c>
      <c r="M179" s="12">
        <v>14.23</v>
      </c>
    </row>
    <row r="180" spans="1:13" x14ac:dyDescent="0.25">
      <c r="A180" s="7" t="s">
        <v>220</v>
      </c>
      <c r="B180" s="7" t="s">
        <v>1370</v>
      </c>
      <c r="C180" s="12">
        <v>10</v>
      </c>
      <c r="D180" s="7" t="s">
        <v>2397</v>
      </c>
      <c r="E180" s="8">
        <v>45468</v>
      </c>
      <c r="F180" s="8">
        <v>45474</v>
      </c>
      <c r="G180" s="12">
        <v>192</v>
      </c>
      <c r="H180" s="12">
        <v>9.68</v>
      </c>
      <c r="I180" s="12">
        <v>0</v>
      </c>
      <c r="J180" s="12">
        <v>0</v>
      </c>
      <c r="K180" s="12">
        <v>192</v>
      </c>
      <c r="L180" s="12">
        <v>9.68</v>
      </c>
      <c r="M180" s="12">
        <v>182.32</v>
      </c>
    </row>
    <row r="181" spans="1:13" x14ac:dyDescent="0.25">
      <c r="A181" s="7" t="s">
        <v>221</v>
      </c>
      <c r="B181" s="7" t="s">
        <v>1371</v>
      </c>
      <c r="C181" s="12">
        <v>10</v>
      </c>
      <c r="D181" s="7" t="s">
        <v>2397</v>
      </c>
      <c r="E181" s="8">
        <v>45468</v>
      </c>
      <c r="F181" s="8">
        <v>45474</v>
      </c>
      <c r="G181" s="12">
        <v>86.29</v>
      </c>
      <c r="H181" s="12">
        <v>4.3499999999999996</v>
      </c>
      <c r="I181" s="12">
        <v>0</v>
      </c>
      <c r="J181" s="12">
        <v>0</v>
      </c>
      <c r="K181" s="12">
        <v>86.29</v>
      </c>
      <c r="L181" s="12">
        <v>4.3499999999999996</v>
      </c>
      <c r="M181" s="12">
        <v>81.94</v>
      </c>
    </row>
    <row r="182" spans="1:13" x14ac:dyDescent="0.25">
      <c r="A182" s="7" t="s">
        <v>222</v>
      </c>
      <c r="B182" s="7" t="s">
        <v>1372</v>
      </c>
      <c r="C182" s="12">
        <v>10</v>
      </c>
      <c r="D182" s="7" t="s">
        <v>2397</v>
      </c>
      <c r="E182" s="8">
        <v>45468</v>
      </c>
      <c r="F182" s="8">
        <v>45474</v>
      </c>
      <c r="G182" s="12">
        <v>12.14</v>
      </c>
      <c r="H182" s="12">
        <v>0.61</v>
      </c>
      <c r="I182" s="12">
        <v>0</v>
      </c>
      <c r="J182" s="12">
        <v>0</v>
      </c>
      <c r="K182" s="12">
        <v>12.14</v>
      </c>
      <c r="L182" s="12">
        <v>0.61</v>
      </c>
      <c r="M182" s="12">
        <v>11.53</v>
      </c>
    </row>
    <row r="183" spans="1:13" x14ac:dyDescent="0.25">
      <c r="A183" s="7" t="s">
        <v>223</v>
      </c>
      <c r="B183" s="7" t="s">
        <v>1373</v>
      </c>
      <c r="C183" s="12">
        <v>10</v>
      </c>
      <c r="D183" s="7" t="s">
        <v>2397</v>
      </c>
      <c r="E183" s="8">
        <v>45468</v>
      </c>
      <c r="F183" s="8">
        <v>45474</v>
      </c>
      <c r="G183" s="12">
        <v>48.28</v>
      </c>
      <c r="H183" s="12">
        <v>2.4300000000000002</v>
      </c>
      <c r="I183" s="12">
        <v>0</v>
      </c>
      <c r="J183" s="12">
        <v>0</v>
      </c>
      <c r="K183" s="12">
        <v>48.28</v>
      </c>
      <c r="L183" s="12">
        <v>2.4300000000000002</v>
      </c>
      <c r="M183" s="12">
        <v>45.85</v>
      </c>
    </row>
    <row r="184" spans="1:13" x14ac:dyDescent="0.25">
      <c r="A184" s="7" t="s">
        <v>224</v>
      </c>
      <c r="B184" s="7" t="s">
        <v>1374</v>
      </c>
      <c r="C184" s="12">
        <v>10</v>
      </c>
      <c r="D184" s="7" t="s">
        <v>2397</v>
      </c>
      <c r="E184" s="8">
        <v>45468</v>
      </c>
      <c r="F184" s="8">
        <v>45474</v>
      </c>
      <c r="G184" s="12">
        <v>23.13</v>
      </c>
      <c r="H184" s="12">
        <v>1.17</v>
      </c>
      <c r="I184" s="12">
        <v>0</v>
      </c>
      <c r="J184" s="12">
        <v>0</v>
      </c>
      <c r="K184" s="12">
        <v>23.13</v>
      </c>
      <c r="L184" s="12">
        <v>1.17</v>
      </c>
      <c r="M184" s="12">
        <v>21.96</v>
      </c>
    </row>
    <row r="185" spans="1:13" x14ac:dyDescent="0.25">
      <c r="A185" s="7" t="s">
        <v>225</v>
      </c>
      <c r="B185" s="7" t="s">
        <v>1375</v>
      </c>
      <c r="C185" s="12">
        <v>10</v>
      </c>
      <c r="D185" s="7" t="s">
        <v>2397</v>
      </c>
      <c r="E185" s="8">
        <v>45468</v>
      </c>
      <c r="F185" s="8">
        <v>45474</v>
      </c>
      <c r="G185" s="12">
        <v>25.92</v>
      </c>
      <c r="H185" s="12">
        <v>1.31</v>
      </c>
      <c r="I185" s="12">
        <v>0</v>
      </c>
      <c r="J185" s="12">
        <v>0</v>
      </c>
      <c r="K185" s="12">
        <v>25.92</v>
      </c>
      <c r="L185" s="12">
        <v>1.31</v>
      </c>
      <c r="M185" s="12">
        <v>24.61</v>
      </c>
    </row>
    <row r="186" spans="1:13" x14ac:dyDescent="0.25">
      <c r="A186" s="7" t="s">
        <v>226</v>
      </c>
      <c r="B186" s="7" t="s">
        <v>1376</v>
      </c>
      <c r="C186" s="12">
        <v>10</v>
      </c>
      <c r="D186" s="7" t="s">
        <v>2397</v>
      </c>
      <c r="E186" s="8">
        <v>45468</v>
      </c>
      <c r="F186" s="8">
        <v>45474</v>
      </c>
      <c r="G186" s="12">
        <v>7.19</v>
      </c>
      <c r="H186" s="12">
        <v>0.36</v>
      </c>
      <c r="I186" s="12">
        <v>0</v>
      </c>
      <c r="J186" s="12">
        <v>0</v>
      </c>
      <c r="K186" s="12">
        <v>7.19</v>
      </c>
      <c r="L186" s="12">
        <v>0.36</v>
      </c>
      <c r="M186" s="12">
        <v>6.83</v>
      </c>
    </row>
    <row r="187" spans="1:13" x14ac:dyDescent="0.25">
      <c r="A187" s="7" t="s">
        <v>227</v>
      </c>
      <c r="B187" s="7" t="s">
        <v>1377</v>
      </c>
      <c r="C187" s="12">
        <v>10</v>
      </c>
      <c r="D187" s="7" t="s">
        <v>2397</v>
      </c>
      <c r="E187" s="8">
        <v>45468</v>
      </c>
      <c r="F187" s="8">
        <v>45474</v>
      </c>
      <c r="G187" s="12">
        <v>27.41</v>
      </c>
      <c r="H187" s="12">
        <v>1.38</v>
      </c>
      <c r="I187" s="12">
        <v>0</v>
      </c>
      <c r="J187" s="12">
        <v>0</v>
      </c>
      <c r="K187" s="12">
        <v>27.41</v>
      </c>
      <c r="L187" s="12">
        <v>1.38</v>
      </c>
      <c r="M187" s="12">
        <v>26.03</v>
      </c>
    </row>
    <row r="188" spans="1:13" x14ac:dyDescent="0.25">
      <c r="A188" s="7" t="s">
        <v>228</v>
      </c>
      <c r="B188" s="7" t="s">
        <v>1378</v>
      </c>
      <c r="C188" s="12">
        <v>10</v>
      </c>
      <c r="D188" s="7" t="s">
        <v>2397</v>
      </c>
      <c r="E188" s="8">
        <v>45468</v>
      </c>
      <c r="F188" s="8">
        <v>45474</v>
      </c>
      <c r="G188" s="12">
        <v>16.53</v>
      </c>
      <c r="H188" s="12">
        <v>0.83</v>
      </c>
      <c r="I188" s="12">
        <v>0</v>
      </c>
      <c r="J188" s="12">
        <v>0</v>
      </c>
      <c r="K188" s="12">
        <v>16.53</v>
      </c>
      <c r="L188" s="12">
        <v>0.83</v>
      </c>
      <c r="M188" s="12">
        <v>15.7</v>
      </c>
    </row>
    <row r="189" spans="1:13" x14ac:dyDescent="0.25">
      <c r="A189" s="7" t="s">
        <v>229</v>
      </c>
      <c r="B189" s="7" t="s">
        <v>1379</v>
      </c>
      <c r="C189" s="12">
        <v>10</v>
      </c>
      <c r="D189" s="7" t="s">
        <v>2397</v>
      </c>
      <c r="E189" s="8">
        <v>45468</v>
      </c>
      <c r="F189" s="8">
        <v>45474</v>
      </c>
      <c r="G189" s="12">
        <v>4.8600000000000003</v>
      </c>
      <c r="H189" s="12">
        <v>0.24</v>
      </c>
      <c r="I189" s="12">
        <v>0</v>
      </c>
      <c r="J189" s="12">
        <v>0</v>
      </c>
      <c r="K189" s="12">
        <v>4.8600000000000003</v>
      </c>
      <c r="L189" s="12">
        <v>0.24</v>
      </c>
      <c r="M189" s="12">
        <v>4.62</v>
      </c>
    </row>
    <row r="190" spans="1:13" x14ac:dyDescent="0.25">
      <c r="A190" s="7" t="s">
        <v>230</v>
      </c>
      <c r="B190" s="7" t="s">
        <v>1380</v>
      </c>
      <c r="C190" s="12">
        <v>10</v>
      </c>
      <c r="D190" s="7" t="s">
        <v>2397</v>
      </c>
      <c r="E190" s="8">
        <v>45468</v>
      </c>
      <c r="F190" s="8">
        <v>45474</v>
      </c>
      <c r="G190" s="12">
        <v>7.16</v>
      </c>
      <c r="H190" s="12">
        <v>0.36</v>
      </c>
      <c r="I190" s="12">
        <v>0</v>
      </c>
      <c r="J190" s="12">
        <v>0</v>
      </c>
      <c r="K190" s="12">
        <v>7.16</v>
      </c>
      <c r="L190" s="12">
        <v>0.36</v>
      </c>
      <c r="M190" s="12">
        <v>6.8</v>
      </c>
    </row>
    <row r="191" spans="1:13" x14ac:dyDescent="0.25">
      <c r="A191" s="7" t="s">
        <v>231</v>
      </c>
      <c r="B191" s="7" t="s">
        <v>1381</v>
      </c>
      <c r="C191" s="12">
        <v>10</v>
      </c>
      <c r="D191" s="7" t="s">
        <v>2397</v>
      </c>
      <c r="E191" s="8">
        <v>45468</v>
      </c>
      <c r="F191" s="8">
        <v>45474</v>
      </c>
      <c r="G191" s="12">
        <v>6.7</v>
      </c>
      <c r="H191" s="12">
        <v>0.34</v>
      </c>
      <c r="I191" s="12">
        <v>0</v>
      </c>
      <c r="J191" s="12">
        <v>0</v>
      </c>
      <c r="K191" s="12">
        <v>6.7</v>
      </c>
      <c r="L191" s="12">
        <v>0.34</v>
      </c>
      <c r="M191" s="12">
        <v>6.36</v>
      </c>
    </row>
    <row r="192" spans="1:13" x14ac:dyDescent="0.25">
      <c r="A192" s="7" t="s">
        <v>232</v>
      </c>
      <c r="B192" s="7" t="s">
        <v>1382</v>
      </c>
      <c r="C192" s="12">
        <v>10</v>
      </c>
      <c r="D192" s="7" t="s">
        <v>2397</v>
      </c>
      <c r="E192" s="8">
        <v>45468</v>
      </c>
      <c r="F192" s="8">
        <v>45474</v>
      </c>
      <c r="G192" s="12">
        <v>4.1399999999999997</v>
      </c>
      <c r="H192" s="12">
        <v>0.21</v>
      </c>
      <c r="I192" s="12">
        <v>0</v>
      </c>
      <c r="J192" s="12">
        <v>0</v>
      </c>
      <c r="K192" s="12">
        <v>4.1399999999999997</v>
      </c>
      <c r="L192" s="12">
        <v>0.21</v>
      </c>
      <c r="M192" s="12">
        <v>3.93</v>
      </c>
    </row>
    <row r="193" spans="1:13" x14ac:dyDescent="0.25">
      <c r="A193" s="7" t="s">
        <v>233</v>
      </c>
      <c r="B193" s="7" t="s">
        <v>1383</v>
      </c>
      <c r="C193" s="12">
        <v>10</v>
      </c>
      <c r="D193" s="7" t="s">
        <v>2397</v>
      </c>
      <c r="E193" s="8">
        <v>45468</v>
      </c>
      <c r="F193" s="8">
        <v>45474</v>
      </c>
      <c r="G193" s="12">
        <v>9.2799999999999994</v>
      </c>
      <c r="H193" s="12">
        <v>0.47</v>
      </c>
      <c r="I193" s="12">
        <v>0</v>
      </c>
      <c r="J193" s="12">
        <v>0</v>
      </c>
      <c r="K193" s="12">
        <v>9.2799999999999994</v>
      </c>
      <c r="L193" s="12">
        <v>0.47</v>
      </c>
      <c r="M193" s="12">
        <v>8.81</v>
      </c>
    </row>
    <row r="194" spans="1:13" x14ac:dyDescent="0.25">
      <c r="A194" s="7" t="s">
        <v>234</v>
      </c>
      <c r="B194" s="7" t="s">
        <v>1384</v>
      </c>
      <c r="C194" s="12">
        <v>10</v>
      </c>
      <c r="D194" s="7" t="s">
        <v>2397</v>
      </c>
      <c r="E194" s="8">
        <v>45468</v>
      </c>
      <c r="F194" s="8">
        <v>45474</v>
      </c>
      <c r="G194" s="12">
        <v>128.65</v>
      </c>
      <c r="H194" s="12">
        <v>6.49</v>
      </c>
      <c r="I194" s="12">
        <v>0</v>
      </c>
      <c r="J194" s="12">
        <v>0</v>
      </c>
      <c r="K194" s="12">
        <v>128.65</v>
      </c>
      <c r="L194" s="12">
        <v>6.49</v>
      </c>
      <c r="M194" s="12">
        <v>122.16</v>
      </c>
    </row>
    <row r="195" spans="1:13" x14ac:dyDescent="0.25">
      <c r="A195" s="7" t="s">
        <v>235</v>
      </c>
      <c r="B195" s="7" t="s">
        <v>1385</v>
      </c>
      <c r="C195" s="12">
        <v>10</v>
      </c>
      <c r="D195" s="7" t="s">
        <v>2397</v>
      </c>
      <c r="E195" s="8">
        <v>45468</v>
      </c>
      <c r="F195" s="8">
        <v>45474</v>
      </c>
      <c r="G195" s="12">
        <v>56.61</v>
      </c>
      <c r="H195" s="12">
        <v>2.85</v>
      </c>
      <c r="I195" s="12">
        <v>0</v>
      </c>
      <c r="J195" s="12">
        <v>0</v>
      </c>
      <c r="K195" s="12">
        <v>56.61</v>
      </c>
      <c r="L195" s="12">
        <v>2.85</v>
      </c>
      <c r="M195" s="12">
        <v>53.76</v>
      </c>
    </row>
    <row r="196" spans="1:13" x14ac:dyDescent="0.25">
      <c r="A196" s="7" t="s">
        <v>236</v>
      </c>
      <c r="B196" s="7" t="s">
        <v>1386</v>
      </c>
      <c r="C196" s="12">
        <v>10</v>
      </c>
      <c r="D196" s="7" t="s">
        <v>2397</v>
      </c>
      <c r="E196" s="8">
        <v>45468</v>
      </c>
      <c r="F196" s="8">
        <v>45474</v>
      </c>
      <c r="G196" s="12">
        <v>130.22</v>
      </c>
      <c r="H196" s="12">
        <v>6.56</v>
      </c>
      <c r="I196" s="12">
        <v>0</v>
      </c>
      <c r="J196" s="12">
        <v>0</v>
      </c>
      <c r="K196" s="12">
        <v>130.22</v>
      </c>
      <c r="L196" s="12">
        <v>6.56</v>
      </c>
      <c r="M196" s="12">
        <v>123.66</v>
      </c>
    </row>
    <row r="197" spans="1:13" x14ac:dyDescent="0.25">
      <c r="A197" s="7" t="s">
        <v>237</v>
      </c>
      <c r="B197" s="7" t="s">
        <v>1387</v>
      </c>
      <c r="C197" s="12">
        <v>10</v>
      </c>
      <c r="D197" s="7" t="s">
        <v>2397</v>
      </c>
      <c r="E197" s="8">
        <v>45468</v>
      </c>
      <c r="F197" s="8">
        <v>45474</v>
      </c>
      <c r="G197" s="12">
        <v>64.86</v>
      </c>
      <c r="H197" s="12">
        <v>3.27</v>
      </c>
      <c r="I197" s="12">
        <v>0</v>
      </c>
      <c r="J197" s="12">
        <v>0</v>
      </c>
      <c r="K197" s="12">
        <v>64.86</v>
      </c>
      <c r="L197" s="12">
        <v>3.27</v>
      </c>
      <c r="M197" s="12">
        <v>61.59</v>
      </c>
    </row>
    <row r="198" spans="1:13" x14ac:dyDescent="0.25">
      <c r="A198" s="7" t="s">
        <v>238</v>
      </c>
      <c r="B198" s="7" t="s">
        <v>1388</v>
      </c>
      <c r="C198" s="12">
        <v>10</v>
      </c>
      <c r="D198" s="7" t="s">
        <v>2397</v>
      </c>
      <c r="E198" s="8">
        <v>45468</v>
      </c>
      <c r="F198" s="8">
        <v>45474</v>
      </c>
      <c r="G198" s="12">
        <v>150.22999999999999</v>
      </c>
      <c r="H198" s="12">
        <v>7.57</v>
      </c>
      <c r="I198" s="12">
        <v>0</v>
      </c>
      <c r="J198" s="12">
        <v>0</v>
      </c>
      <c r="K198" s="12">
        <v>150.22999999999999</v>
      </c>
      <c r="L198" s="12">
        <v>7.57</v>
      </c>
      <c r="M198" s="12">
        <v>142.66</v>
      </c>
    </row>
    <row r="199" spans="1:13" x14ac:dyDescent="0.25">
      <c r="A199" s="7" t="s">
        <v>239</v>
      </c>
      <c r="B199" s="7" t="s">
        <v>1389</v>
      </c>
      <c r="C199" s="12">
        <v>10</v>
      </c>
      <c r="D199" s="7" t="s">
        <v>2397</v>
      </c>
      <c r="E199" s="8">
        <v>45468</v>
      </c>
      <c r="F199" s="8">
        <v>45474</v>
      </c>
      <c r="G199" s="12">
        <v>75.42</v>
      </c>
      <c r="H199" s="12">
        <v>3.8</v>
      </c>
      <c r="I199" s="12">
        <v>0</v>
      </c>
      <c r="J199" s="12">
        <v>0</v>
      </c>
      <c r="K199" s="12">
        <v>75.42</v>
      </c>
      <c r="L199" s="12">
        <v>3.8</v>
      </c>
      <c r="M199" s="12">
        <v>71.62</v>
      </c>
    </row>
    <row r="200" spans="1:13" x14ac:dyDescent="0.25">
      <c r="A200" s="7" t="s">
        <v>240</v>
      </c>
      <c r="B200" s="7" t="s">
        <v>1390</v>
      </c>
      <c r="C200" s="12">
        <v>10</v>
      </c>
      <c r="D200" s="7" t="s">
        <v>2397</v>
      </c>
      <c r="E200" s="8">
        <v>45468</v>
      </c>
      <c r="F200" s="8">
        <v>45474</v>
      </c>
      <c r="G200" s="12">
        <v>13.28</v>
      </c>
      <c r="H200" s="12">
        <v>0.67</v>
      </c>
      <c r="I200" s="12">
        <v>0</v>
      </c>
      <c r="J200" s="12">
        <v>0</v>
      </c>
      <c r="K200" s="12">
        <v>13.28</v>
      </c>
      <c r="L200" s="12">
        <v>0.67</v>
      </c>
      <c r="M200" s="12">
        <v>12.61</v>
      </c>
    </row>
    <row r="201" spans="1:13" x14ac:dyDescent="0.25">
      <c r="A201" s="7" t="s">
        <v>241</v>
      </c>
      <c r="B201" s="7" t="s">
        <v>1391</v>
      </c>
      <c r="C201" s="12">
        <v>10</v>
      </c>
      <c r="D201" s="7" t="s">
        <v>2397</v>
      </c>
      <c r="E201" s="8">
        <v>45468</v>
      </c>
      <c r="F201" s="8">
        <v>45474</v>
      </c>
      <c r="G201" s="12">
        <v>106.38</v>
      </c>
      <c r="H201" s="12">
        <v>5.36</v>
      </c>
      <c r="I201" s="12">
        <v>10.64</v>
      </c>
      <c r="J201" s="12">
        <v>10.64</v>
      </c>
      <c r="K201" s="12">
        <v>106.38</v>
      </c>
      <c r="L201" s="12">
        <v>16</v>
      </c>
      <c r="M201" s="12">
        <v>90.38</v>
      </c>
    </row>
    <row r="202" spans="1:13" x14ac:dyDescent="0.25">
      <c r="A202" s="7" t="s">
        <v>242</v>
      </c>
      <c r="B202" s="7" t="s">
        <v>1392</v>
      </c>
      <c r="C202" s="12">
        <v>10</v>
      </c>
      <c r="D202" s="7" t="s">
        <v>2397</v>
      </c>
      <c r="E202" s="8">
        <v>45468</v>
      </c>
      <c r="F202" s="8">
        <v>45474</v>
      </c>
      <c r="G202" s="12">
        <v>96.66</v>
      </c>
      <c r="H202" s="12">
        <v>4.87</v>
      </c>
      <c r="I202" s="12">
        <v>9.67</v>
      </c>
      <c r="J202" s="12">
        <v>9.67</v>
      </c>
      <c r="K202" s="12">
        <v>96.66</v>
      </c>
      <c r="L202" s="12">
        <v>14.54</v>
      </c>
      <c r="M202" s="12">
        <v>82.12</v>
      </c>
    </row>
    <row r="203" spans="1:13" x14ac:dyDescent="0.25">
      <c r="A203" s="7" t="s">
        <v>243</v>
      </c>
      <c r="B203" s="7" t="s">
        <v>1393</v>
      </c>
      <c r="C203" s="12">
        <v>10</v>
      </c>
      <c r="D203" s="7" t="s">
        <v>2397</v>
      </c>
      <c r="E203" s="8">
        <v>45468</v>
      </c>
      <c r="F203" s="8">
        <v>45474</v>
      </c>
      <c r="G203" s="12">
        <v>107.06</v>
      </c>
      <c r="H203" s="12">
        <v>5.4</v>
      </c>
      <c r="I203" s="12">
        <v>10.71</v>
      </c>
      <c r="J203" s="12">
        <v>10.71</v>
      </c>
      <c r="K203" s="12">
        <v>107.06</v>
      </c>
      <c r="L203" s="12">
        <v>16.11</v>
      </c>
      <c r="M203" s="12">
        <v>90.95</v>
      </c>
    </row>
    <row r="204" spans="1:13" x14ac:dyDescent="0.25">
      <c r="A204" s="7" t="s">
        <v>244</v>
      </c>
      <c r="B204" s="7" t="s">
        <v>1394</v>
      </c>
      <c r="C204" s="12">
        <v>10</v>
      </c>
      <c r="D204" s="7" t="s">
        <v>2397</v>
      </c>
      <c r="E204" s="8">
        <v>45468</v>
      </c>
      <c r="F204" s="8">
        <v>45474</v>
      </c>
      <c r="G204" s="12">
        <v>82.98</v>
      </c>
      <c r="H204" s="12">
        <v>4.18</v>
      </c>
      <c r="I204" s="12">
        <v>8.3000000000000007</v>
      </c>
      <c r="J204" s="12">
        <v>8.3000000000000007</v>
      </c>
      <c r="K204" s="12">
        <v>82.98</v>
      </c>
      <c r="L204" s="12">
        <v>12.48</v>
      </c>
      <c r="M204" s="12">
        <v>70.5</v>
      </c>
    </row>
    <row r="205" spans="1:13" x14ac:dyDescent="0.25">
      <c r="A205" s="7" t="s">
        <v>245</v>
      </c>
      <c r="B205" s="7" t="s">
        <v>1395</v>
      </c>
      <c r="C205" s="12">
        <v>10</v>
      </c>
      <c r="D205" s="7" t="s">
        <v>2397</v>
      </c>
      <c r="E205" s="8">
        <v>45468</v>
      </c>
      <c r="F205" s="8">
        <v>45474</v>
      </c>
      <c r="G205" s="12">
        <v>29.12</v>
      </c>
      <c r="H205" s="12">
        <v>1.47</v>
      </c>
      <c r="I205" s="12">
        <v>2.91</v>
      </c>
      <c r="J205" s="12">
        <v>2.91</v>
      </c>
      <c r="K205" s="12">
        <v>29.12</v>
      </c>
      <c r="L205" s="12">
        <v>4.38</v>
      </c>
      <c r="M205" s="12">
        <v>24.74</v>
      </c>
    </row>
    <row r="206" spans="1:13" x14ac:dyDescent="0.25">
      <c r="A206" s="7" t="s">
        <v>246</v>
      </c>
      <c r="B206" s="7" t="s">
        <v>1396</v>
      </c>
      <c r="C206" s="12">
        <v>10</v>
      </c>
      <c r="D206" s="7" t="s">
        <v>2397</v>
      </c>
      <c r="E206" s="8">
        <v>45468</v>
      </c>
      <c r="F206" s="8">
        <v>45474</v>
      </c>
      <c r="G206" s="12">
        <v>42.98</v>
      </c>
      <c r="H206" s="12">
        <v>2.17</v>
      </c>
      <c r="I206" s="12">
        <v>4.3</v>
      </c>
      <c r="J206" s="12">
        <v>4.3</v>
      </c>
      <c r="K206" s="12">
        <v>42.98</v>
      </c>
      <c r="L206" s="12">
        <v>6.47</v>
      </c>
      <c r="M206" s="12">
        <v>36.51</v>
      </c>
    </row>
    <row r="207" spans="1:13" x14ac:dyDescent="0.25">
      <c r="A207" s="7" t="s">
        <v>247</v>
      </c>
      <c r="B207" s="7" t="s">
        <v>1397</v>
      </c>
      <c r="C207" s="12">
        <v>10</v>
      </c>
      <c r="D207" s="7" t="s">
        <v>2397</v>
      </c>
      <c r="E207" s="8">
        <v>45468</v>
      </c>
      <c r="F207" s="8">
        <v>45474</v>
      </c>
      <c r="G207" s="12">
        <v>16.02</v>
      </c>
      <c r="H207" s="12">
        <v>0.81</v>
      </c>
      <c r="I207" s="12">
        <v>1.6</v>
      </c>
      <c r="J207" s="12">
        <v>1.6</v>
      </c>
      <c r="K207" s="12">
        <v>16.02</v>
      </c>
      <c r="L207" s="12">
        <v>2.41</v>
      </c>
      <c r="M207" s="12">
        <v>13.61</v>
      </c>
    </row>
    <row r="208" spans="1:13" x14ac:dyDescent="0.25">
      <c r="A208" s="7" t="s">
        <v>248</v>
      </c>
      <c r="B208" s="7" t="s">
        <v>1398</v>
      </c>
      <c r="C208" s="12">
        <v>10</v>
      </c>
      <c r="D208" s="7" t="s">
        <v>2397</v>
      </c>
      <c r="E208" s="8">
        <v>45468</v>
      </c>
      <c r="F208" s="8">
        <v>45474</v>
      </c>
      <c r="G208" s="12">
        <v>47.16</v>
      </c>
      <c r="H208" s="12">
        <v>2.38</v>
      </c>
      <c r="I208" s="12">
        <v>4.72</v>
      </c>
      <c r="J208" s="12">
        <v>4.72</v>
      </c>
      <c r="K208" s="12">
        <v>47.16</v>
      </c>
      <c r="L208" s="12">
        <v>7.1</v>
      </c>
      <c r="M208" s="12">
        <v>40.06</v>
      </c>
    </row>
    <row r="209" spans="1:13" x14ac:dyDescent="0.25">
      <c r="A209" s="7" t="s">
        <v>249</v>
      </c>
      <c r="B209" s="7" t="s">
        <v>1399</v>
      </c>
      <c r="C209" s="12">
        <v>10</v>
      </c>
      <c r="D209" s="7" t="s">
        <v>2397</v>
      </c>
      <c r="E209" s="8">
        <v>45468</v>
      </c>
      <c r="F209" s="8">
        <v>45474</v>
      </c>
      <c r="G209" s="12">
        <v>23.4</v>
      </c>
      <c r="H209" s="12">
        <v>1.18</v>
      </c>
      <c r="I209" s="12">
        <v>2.34</v>
      </c>
      <c r="J209" s="12">
        <v>2.34</v>
      </c>
      <c r="K209" s="12">
        <v>23.4</v>
      </c>
      <c r="L209" s="12">
        <v>3.52</v>
      </c>
      <c r="M209" s="12">
        <v>19.88</v>
      </c>
    </row>
    <row r="210" spans="1:13" x14ac:dyDescent="0.25">
      <c r="A210" s="7" t="s">
        <v>250</v>
      </c>
      <c r="B210" s="7" t="s">
        <v>1400</v>
      </c>
      <c r="C210" s="12">
        <v>10</v>
      </c>
      <c r="D210" s="7" t="s">
        <v>2397</v>
      </c>
      <c r="E210" s="8">
        <v>45468</v>
      </c>
      <c r="F210" s="8">
        <v>45474</v>
      </c>
      <c r="G210" s="12">
        <v>36</v>
      </c>
      <c r="H210" s="12">
        <v>1.81</v>
      </c>
      <c r="I210" s="12">
        <v>3.6</v>
      </c>
      <c r="J210" s="12">
        <v>3.6</v>
      </c>
      <c r="K210" s="12">
        <v>36</v>
      </c>
      <c r="L210" s="12">
        <v>5.41</v>
      </c>
      <c r="M210" s="12">
        <v>30.59</v>
      </c>
    </row>
    <row r="211" spans="1:13" x14ac:dyDescent="0.25">
      <c r="A211" s="7" t="s">
        <v>251</v>
      </c>
      <c r="B211" s="7" t="s">
        <v>1401</v>
      </c>
      <c r="C211" s="12">
        <v>10</v>
      </c>
      <c r="D211" s="7" t="s">
        <v>2397</v>
      </c>
      <c r="E211" s="8">
        <v>45468</v>
      </c>
      <c r="F211" s="8">
        <v>45474</v>
      </c>
      <c r="G211" s="12">
        <v>47.52</v>
      </c>
      <c r="H211" s="12">
        <v>2.4</v>
      </c>
      <c r="I211" s="12">
        <v>4.75</v>
      </c>
      <c r="J211" s="12">
        <v>4.75</v>
      </c>
      <c r="K211" s="12">
        <v>47.52</v>
      </c>
      <c r="L211" s="12">
        <v>7.15</v>
      </c>
      <c r="M211" s="12">
        <v>40.369999999999997</v>
      </c>
    </row>
    <row r="212" spans="1:13" x14ac:dyDescent="0.25">
      <c r="A212" s="7" t="s">
        <v>252</v>
      </c>
      <c r="B212" s="7" t="s">
        <v>1402</v>
      </c>
      <c r="C212" s="12">
        <v>10</v>
      </c>
      <c r="D212" s="7" t="s">
        <v>2397</v>
      </c>
      <c r="E212" s="8">
        <v>45468</v>
      </c>
      <c r="F212" s="8">
        <v>45474</v>
      </c>
      <c r="G212" s="12">
        <v>106.65</v>
      </c>
      <c r="H212" s="12">
        <v>5.38</v>
      </c>
      <c r="I212" s="12">
        <v>10.66</v>
      </c>
      <c r="J212" s="12">
        <v>10.66</v>
      </c>
      <c r="K212" s="12">
        <v>106.65</v>
      </c>
      <c r="L212" s="12">
        <v>16.04</v>
      </c>
      <c r="M212" s="12">
        <v>90.61</v>
      </c>
    </row>
    <row r="213" spans="1:13" x14ac:dyDescent="0.25">
      <c r="A213" s="7" t="s">
        <v>253</v>
      </c>
      <c r="B213" s="7" t="s">
        <v>1403</v>
      </c>
      <c r="C213" s="12">
        <v>10</v>
      </c>
      <c r="D213" s="7" t="s">
        <v>2397</v>
      </c>
      <c r="E213" s="8">
        <v>45468</v>
      </c>
      <c r="F213" s="8">
        <v>45474</v>
      </c>
      <c r="G213" s="12">
        <v>56.16</v>
      </c>
      <c r="H213" s="12">
        <v>2.83</v>
      </c>
      <c r="I213" s="12">
        <v>5.62</v>
      </c>
      <c r="J213" s="12">
        <v>5.62</v>
      </c>
      <c r="K213" s="12">
        <v>56.16</v>
      </c>
      <c r="L213" s="12">
        <v>8.4499999999999993</v>
      </c>
      <c r="M213" s="12">
        <v>47.71</v>
      </c>
    </row>
    <row r="214" spans="1:13" x14ac:dyDescent="0.25">
      <c r="A214" s="7" t="s">
        <v>254</v>
      </c>
      <c r="B214" s="7" t="s">
        <v>1404</v>
      </c>
      <c r="C214" s="12">
        <v>10</v>
      </c>
      <c r="D214" s="7" t="s">
        <v>2397</v>
      </c>
      <c r="E214" s="8">
        <v>45468</v>
      </c>
      <c r="F214" s="8">
        <v>45474</v>
      </c>
      <c r="G214" s="12">
        <v>87.57</v>
      </c>
      <c r="H214" s="12">
        <v>4.41</v>
      </c>
      <c r="I214" s="12">
        <v>8.76</v>
      </c>
      <c r="J214" s="12">
        <v>8.76</v>
      </c>
      <c r="K214" s="12">
        <v>87.57</v>
      </c>
      <c r="L214" s="12">
        <v>13.17</v>
      </c>
      <c r="M214" s="12">
        <v>74.400000000000006</v>
      </c>
    </row>
    <row r="215" spans="1:13" x14ac:dyDescent="0.25">
      <c r="A215" s="7" t="s">
        <v>255</v>
      </c>
      <c r="B215" s="7" t="s">
        <v>1405</v>
      </c>
      <c r="C215" s="12">
        <v>10</v>
      </c>
      <c r="D215" s="7" t="s">
        <v>2397</v>
      </c>
      <c r="E215" s="8">
        <v>45468</v>
      </c>
      <c r="F215" s="8">
        <v>45474</v>
      </c>
      <c r="G215" s="12">
        <v>52.2</v>
      </c>
      <c r="H215" s="12">
        <v>2.63</v>
      </c>
      <c r="I215" s="12">
        <v>5.22</v>
      </c>
      <c r="J215" s="12">
        <v>5.22</v>
      </c>
      <c r="K215" s="12">
        <v>52.2</v>
      </c>
      <c r="L215" s="12">
        <v>7.85</v>
      </c>
      <c r="M215" s="12">
        <v>44.35</v>
      </c>
    </row>
    <row r="216" spans="1:13" x14ac:dyDescent="0.25">
      <c r="A216" s="7" t="s">
        <v>256</v>
      </c>
      <c r="B216" s="7" t="s">
        <v>1406</v>
      </c>
      <c r="C216" s="12">
        <v>10</v>
      </c>
      <c r="D216" s="7" t="s">
        <v>2397</v>
      </c>
      <c r="E216" s="8">
        <v>45468</v>
      </c>
      <c r="F216" s="8">
        <v>45474</v>
      </c>
      <c r="G216" s="12">
        <v>50.76</v>
      </c>
      <c r="H216" s="12">
        <v>2.56</v>
      </c>
      <c r="I216" s="12">
        <v>5.08</v>
      </c>
      <c r="J216" s="12">
        <v>5.08</v>
      </c>
      <c r="K216" s="12">
        <v>50.76</v>
      </c>
      <c r="L216" s="12">
        <v>7.64</v>
      </c>
      <c r="M216" s="12">
        <v>43.12</v>
      </c>
    </row>
    <row r="217" spans="1:13" x14ac:dyDescent="0.25">
      <c r="A217" s="7" t="s">
        <v>257</v>
      </c>
      <c r="B217" s="7" t="s">
        <v>1407</v>
      </c>
      <c r="C217" s="12">
        <v>10</v>
      </c>
      <c r="D217" s="7" t="s">
        <v>2397</v>
      </c>
      <c r="E217" s="8">
        <v>45468</v>
      </c>
      <c r="F217" s="8">
        <v>45474</v>
      </c>
      <c r="G217" s="12">
        <v>37.08</v>
      </c>
      <c r="H217" s="12">
        <v>1.87</v>
      </c>
      <c r="I217" s="12">
        <v>3.71</v>
      </c>
      <c r="J217" s="12">
        <v>3.71</v>
      </c>
      <c r="K217" s="12">
        <v>37.08</v>
      </c>
      <c r="L217" s="12">
        <v>5.58</v>
      </c>
      <c r="M217" s="12">
        <v>31.5</v>
      </c>
    </row>
    <row r="218" spans="1:13" x14ac:dyDescent="0.25">
      <c r="A218" s="7" t="s">
        <v>258</v>
      </c>
      <c r="B218" s="7" t="s">
        <v>1408</v>
      </c>
      <c r="C218" s="12">
        <v>10</v>
      </c>
      <c r="D218" s="7" t="s">
        <v>2397</v>
      </c>
      <c r="E218" s="8">
        <v>45468</v>
      </c>
      <c r="F218" s="8">
        <v>45474</v>
      </c>
      <c r="G218" s="12">
        <v>19.89</v>
      </c>
      <c r="H218" s="12">
        <v>1</v>
      </c>
      <c r="I218" s="12">
        <v>1.99</v>
      </c>
      <c r="J218" s="12">
        <v>1.99</v>
      </c>
      <c r="K218" s="12">
        <v>19.89</v>
      </c>
      <c r="L218" s="12">
        <v>2.99</v>
      </c>
      <c r="M218" s="12">
        <v>16.899999999999999</v>
      </c>
    </row>
    <row r="219" spans="1:13" x14ac:dyDescent="0.25">
      <c r="A219" s="7" t="s">
        <v>259</v>
      </c>
      <c r="B219" s="7" t="s">
        <v>1409</v>
      </c>
      <c r="C219" s="12">
        <v>10</v>
      </c>
      <c r="D219" s="7" t="s">
        <v>2397</v>
      </c>
      <c r="E219" s="8">
        <v>45468</v>
      </c>
      <c r="F219" s="8">
        <v>45474</v>
      </c>
      <c r="G219" s="12">
        <v>48.87</v>
      </c>
      <c r="H219" s="12">
        <v>2.46</v>
      </c>
      <c r="I219" s="12">
        <v>4.8899999999999997</v>
      </c>
      <c r="J219" s="12">
        <v>4.8899999999999997</v>
      </c>
      <c r="K219" s="12">
        <v>48.87</v>
      </c>
      <c r="L219" s="12">
        <v>7.35</v>
      </c>
      <c r="M219" s="12">
        <v>41.52</v>
      </c>
    </row>
    <row r="220" spans="1:13" x14ac:dyDescent="0.25">
      <c r="A220" s="7" t="s">
        <v>260</v>
      </c>
      <c r="B220" s="7" t="s">
        <v>1410</v>
      </c>
      <c r="C220" s="12">
        <v>10</v>
      </c>
      <c r="D220" s="7" t="s">
        <v>2397</v>
      </c>
      <c r="E220" s="8">
        <v>45468</v>
      </c>
      <c r="F220" s="8">
        <v>45474</v>
      </c>
      <c r="G220" s="12">
        <v>25.11</v>
      </c>
      <c r="H220" s="12">
        <v>1.27</v>
      </c>
      <c r="I220" s="12">
        <v>2.5099999999999998</v>
      </c>
      <c r="J220" s="12">
        <v>2.5099999999999998</v>
      </c>
      <c r="K220" s="12">
        <v>25.11</v>
      </c>
      <c r="L220" s="12">
        <v>3.78</v>
      </c>
      <c r="M220" s="12">
        <v>21.33</v>
      </c>
    </row>
    <row r="221" spans="1:13" x14ac:dyDescent="0.25">
      <c r="A221" s="7" t="s">
        <v>261</v>
      </c>
      <c r="B221" s="7" t="s">
        <v>1411</v>
      </c>
      <c r="C221" s="12">
        <v>10</v>
      </c>
      <c r="D221" s="7" t="s">
        <v>2397</v>
      </c>
      <c r="E221" s="8">
        <v>45468</v>
      </c>
      <c r="F221" s="8">
        <v>45474</v>
      </c>
      <c r="G221" s="12">
        <v>22.75</v>
      </c>
      <c r="H221" s="12">
        <v>1.1499999999999999</v>
      </c>
      <c r="I221" s="12">
        <v>2.2799999999999998</v>
      </c>
      <c r="J221" s="12">
        <v>2.2799999999999998</v>
      </c>
      <c r="K221" s="12">
        <v>22.75</v>
      </c>
      <c r="L221" s="12">
        <v>3.43</v>
      </c>
      <c r="M221" s="12">
        <v>19.32</v>
      </c>
    </row>
    <row r="222" spans="1:13" x14ac:dyDescent="0.25">
      <c r="A222" s="7" t="s">
        <v>262</v>
      </c>
      <c r="B222" s="7" t="s">
        <v>1412</v>
      </c>
      <c r="C222" s="12">
        <v>10</v>
      </c>
      <c r="D222" s="7" t="s">
        <v>2397</v>
      </c>
      <c r="E222" s="8">
        <v>45468</v>
      </c>
      <c r="F222" s="8">
        <v>45474</v>
      </c>
      <c r="G222" s="12">
        <v>11.45</v>
      </c>
      <c r="H222" s="12">
        <v>0.57999999999999996</v>
      </c>
      <c r="I222" s="12">
        <v>0</v>
      </c>
      <c r="J222" s="12">
        <v>0</v>
      </c>
      <c r="K222" s="12">
        <v>11.45</v>
      </c>
      <c r="L222" s="12">
        <v>0.57999999999999996</v>
      </c>
      <c r="M222" s="12">
        <v>10.87</v>
      </c>
    </row>
    <row r="223" spans="1:13" x14ac:dyDescent="0.25">
      <c r="A223" s="7" t="s">
        <v>263</v>
      </c>
      <c r="B223" s="7" t="s">
        <v>1413</v>
      </c>
      <c r="C223" s="12">
        <v>10</v>
      </c>
      <c r="D223" s="7" t="s">
        <v>2397</v>
      </c>
      <c r="E223" s="8">
        <v>45468</v>
      </c>
      <c r="F223" s="8">
        <v>45474</v>
      </c>
      <c r="G223" s="12">
        <v>11.12</v>
      </c>
      <c r="H223" s="12">
        <v>0.56000000000000005</v>
      </c>
      <c r="I223" s="12">
        <v>0</v>
      </c>
      <c r="J223" s="12">
        <v>0</v>
      </c>
      <c r="K223" s="12">
        <v>11.12</v>
      </c>
      <c r="L223" s="12">
        <v>0.56000000000000005</v>
      </c>
      <c r="M223" s="12">
        <v>10.56</v>
      </c>
    </row>
    <row r="224" spans="1:13" x14ac:dyDescent="0.25">
      <c r="A224" s="7" t="s">
        <v>264</v>
      </c>
      <c r="B224" s="7" t="s">
        <v>1414</v>
      </c>
      <c r="C224" s="12">
        <v>10</v>
      </c>
      <c r="D224" s="7" t="s">
        <v>2397</v>
      </c>
      <c r="E224" s="8">
        <v>45468</v>
      </c>
      <c r="F224" s="8">
        <v>45474</v>
      </c>
      <c r="G224" s="12">
        <v>28.6</v>
      </c>
      <c r="H224" s="12">
        <v>1.44</v>
      </c>
      <c r="I224" s="12">
        <v>0</v>
      </c>
      <c r="J224" s="12">
        <v>0</v>
      </c>
      <c r="K224" s="12">
        <v>28.6</v>
      </c>
      <c r="L224" s="12">
        <v>1.44</v>
      </c>
      <c r="M224" s="12">
        <v>27.16</v>
      </c>
    </row>
    <row r="225" spans="1:13" x14ac:dyDescent="0.25">
      <c r="A225" s="7" t="s">
        <v>265</v>
      </c>
      <c r="B225" s="7" t="s">
        <v>1415</v>
      </c>
      <c r="C225" s="12">
        <v>10</v>
      </c>
      <c r="D225" s="7" t="s">
        <v>2397</v>
      </c>
      <c r="E225" s="8">
        <v>45468</v>
      </c>
      <c r="F225" s="8">
        <v>45474</v>
      </c>
      <c r="G225" s="12">
        <v>108.3</v>
      </c>
      <c r="H225" s="12">
        <v>5.46</v>
      </c>
      <c r="I225" s="12">
        <v>0</v>
      </c>
      <c r="J225" s="12">
        <v>0</v>
      </c>
      <c r="K225" s="12">
        <v>108.3</v>
      </c>
      <c r="L225" s="12">
        <v>5.46</v>
      </c>
      <c r="M225" s="12">
        <v>102.84</v>
      </c>
    </row>
    <row r="226" spans="1:13" x14ac:dyDescent="0.25">
      <c r="A226" s="7" t="s">
        <v>266</v>
      </c>
      <c r="B226" s="7" t="s">
        <v>1416</v>
      </c>
      <c r="C226" s="12">
        <v>10</v>
      </c>
      <c r="D226" s="7" t="s">
        <v>2397</v>
      </c>
      <c r="E226" s="8">
        <v>45468</v>
      </c>
      <c r="F226" s="8">
        <v>45474</v>
      </c>
      <c r="G226" s="12">
        <v>123.12</v>
      </c>
      <c r="H226" s="12">
        <v>6.21</v>
      </c>
      <c r="I226" s="12">
        <v>0</v>
      </c>
      <c r="J226" s="12">
        <v>0</v>
      </c>
      <c r="K226" s="12">
        <v>123.12</v>
      </c>
      <c r="L226" s="12">
        <v>6.21</v>
      </c>
      <c r="M226" s="12">
        <v>116.91</v>
      </c>
    </row>
    <row r="227" spans="1:13" x14ac:dyDescent="0.25">
      <c r="A227" s="7" t="s">
        <v>267</v>
      </c>
      <c r="B227" s="7" t="s">
        <v>1417</v>
      </c>
      <c r="C227" s="12">
        <v>10</v>
      </c>
      <c r="D227" s="7" t="s">
        <v>2397</v>
      </c>
      <c r="E227" s="8">
        <v>45468</v>
      </c>
      <c r="F227" s="8">
        <v>45474</v>
      </c>
      <c r="G227" s="12">
        <v>5.0199999999999996</v>
      </c>
      <c r="H227" s="12">
        <v>0.25</v>
      </c>
      <c r="I227" s="12">
        <v>0</v>
      </c>
      <c r="J227" s="12">
        <v>0</v>
      </c>
      <c r="K227" s="12">
        <v>5.0199999999999996</v>
      </c>
      <c r="L227" s="12">
        <v>0.25</v>
      </c>
      <c r="M227" s="12">
        <v>4.7699999999999996</v>
      </c>
    </row>
    <row r="228" spans="1:13" x14ac:dyDescent="0.25">
      <c r="A228" s="7" t="s">
        <v>268</v>
      </c>
      <c r="B228" s="7" t="s">
        <v>1418</v>
      </c>
      <c r="C228" s="12">
        <v>10</v>
      </c>
      <c r="D228" s="7" t="s">
        <v>2397</v>
      </c>
      <c r="E228" s="8">
        <v>45468</v>
      </c>
      <c r="F228" s="8">
        <v>45474</v>
      </c>
      <c r="G228" s="12">
        <v>184.68</v>
      </c>
      <c r="H228" s="12">
        <v>9.31</v>
      </c>
      <c r="I228" s="12">
        <v>0</v>
      </c>
      <c r="J228" s="12">
        <v>0</v>
      </c>
      <c r="K228" s="12">
        <v>184.68</v>
      </c>
      <c r="L228" s="12">
        <v>9.31</v>
      </c>
      <c r="M228" s="12">
        <v>175.37</v>
      </c>
    </row>
    <row r="229" spans="1:13" x14ac:dyDescent="0.25">
      <c r="A229" s="7" t="s">
        <v>269</v>
      </c>
      <c r="B229" s="7" t="s">
        <v>1419</v>
      </c>
      <c r="C229" s="12">
        <v>10</v>
      </c>
      <c r="D229" s="7" t="s">
        <v>2397</v>
      </c>
      <c r="E229" s="8">
        <v>45468</v>
      </c>
      <c r="F229" s="8">
        <v>45474</v>
      </c>
      <c r="G229" s="12">
        <v>256.5</v>
      </c>
      <c r="H229" s="12">
        <v>12.93</v>
      </c>
      <c r="I229" s="12">
        <v>0</v>
      </c>
      <c r="J229" s="12">
        <v>0</v>
      </c>
      <c r="K229" s="12">
        <v>256.5</v>
      </c>
      <c r="L229" s="12">
        <v>12.93</v>
      </c>
      <c r="M229" s="12">
        <v>243.57</v>
      </c>
    </row>
    <row r="230" spans="1:13" x14ac:dyDescent="0.25">
      <c r="A230" s="7" t="s">
        <v>270</v>
      </c>
      <c r="B230" s="7" t="s">
        <v>1420</v>
      </c>
      <c r="C230" s="12">
        <v>10</v>
      </c>
      <c r="D230" s="7" t="s">
        <v>2397</v>
      </c>
      <c r="E230" s="8">
        <v>45468</v>
      </c>
      <c r="F230" s="8">
        <v>45474</v>
      </c>
      <c r="G230" s="12">
        <v>345.6</v>
      </c>
      <c r="H230" s="12">
        <v>17.420000000000002</v>
      </c>
      <c r="I230" s="12">
        <v>0</v>
      </c>
      <c r="J230" s="12">
        <v>0</v>
      </c>
      <c r="K230" s="12">
        <v>345.6</v>
      </c>
      <c r="L230" s="12">
        <v>17.420000000000002</v>
      </c>
      <c r="M230" s="12">
        <v>328.18</v>
      </c>
    </row>
    <row r="231" spans="1:13" x14ac:dyDescent="0.25">
      <c r="A231" s="7" t="s">
        <v>271</v>
      </c>
      <c r="B231" s="7" t="s">
        <v>1421</v>
      </c>
      <c r="C231" s="12">
        <v>10</v>
      </c>
      <c r="D231" s="7" t="s">
        <v>2397</v>
      </c>
      <c r="E231" s="8">
        <v>45468</v>
      </c>
      <c r="F231" s="8">
        <v>45474</v>
      </c>
      <c r="G231" s="12">
        <v>617.76</v>
      </c>
      <c r="H231" s="12">
        <v>31.14</v>
      </c>
      <c r="I231" s="12">
        <v>0</v>
      </c>
      <c r="J231" s="12">
        <v>0</v>
      </c>
      <c r="K231" s="12">
        <v>617.76</v>
      </c>
      <c r="L231" s="12">
        <v>31.14</v>
      </c>
      <c r="M231" s="12">
        <v>586.62</v>
      </c>
    </row>
    <row r="232" spans="1:13" x14ac:dyDescent="0.25">
      <c r="A232" s="7" t="s">
        <v>272</v>
      </c>
      <c r="B232" s="7" t="s">
        <v>1422</v>
      </c>
      <c r="C232" s="12">
        <v>10</v>
      </c>
      <c r="D232" s="7" t="s">
        <v>2397</v>
      </c>
      <c r="E232" s="8">
        <v>45468</v>
      </c>
      <c r="F232" s="8">
        <v>45474</v>
      </c>
      <c r="G232" s="12">
        <v>498.96</v>
      </c>
      <c r="H232" s="12">
        <v>25.15</v>
      </c>
      <c r="I232" s="12">
        <v>0</v>
      </c>
      <c r="J232" s="12">
        <v>0</v>
      </c>
      <c r="K232" s="12">
        <v>498.96</v>
      </c>
      <c r="L232" s="12">
        <v>25.15</v>
      </c>
      <c r="M232" s="12">
        <v>473.81</v>
      </c>
    </row>
    <row r="233" spans="1:13" x14ac:dyDescent="0.25">
      <c r="A233" s="7" t="s">
        <v>273</v>
      </c>
      <c r="B233" s="7" t="s">
        <v>1423</v>
      </c>
      <c r="C233" s="12">
        <v>10</v>
      </c>
      <c r="D233" s="7" t="s">
        <v>2397</v>
      </c>
      <c r="E233" s="8">
        <v>45468</v>
      </c>
      <c r="F233" s="8">
        <v>45474</v>
      </c>
      <c r="G233" s="12">
        <v>468.18</v>
      </c>
      <c r="H233" s="12">
        <v>23.6</v>
      </c>
      <c r="I233" s="12">
        <v>0</v>
      </c>
      <c r="J233" s="12">
        <v>0</v>
      </c>
      <c r="K233" s="12">
        <v>468.18</v>
      </c>
      <c r="L233" s="12">
        <v>23.6</v>
      </c>
      <c r="M233" s="12">
        <v>444.58</v>
      </c>
    </row>
    <row r="234" spans="1:13" x14ac:dyDescent="0.25">
      <c r="A234" s="7" t="s">
        <v>274</v>
      </c>
      <c r="B234" s="7" t="s">
        <v>1424</v>
      </c>
      <c r="C234" s="12">
        <v>10</v>
      </c>
      <c r="D234" s="7" t="s">
        <v>2397</v>
      </c>
      <c r="E234" s="8">
        <v>45468</v>
      </c>
      <c r="F234" s="8">
        <v>45474</v>
      </c>
      <c r="G234" s="12">
        <v>311.04000000000002</v>
      </c>
      <c r="H234" s="12">
        <v>15.68</v>
      </c>
      <c r="I234" s="12">
        <v>0</v>
      </c>
      <c r="J234" s="12">
        <v>0</v>
      </c>
      <c r="K234" s="12">
        <v>311.04000000000002</v>
      </c>
      <c r="L234" s="12">
        <v>15.68</v>
      </c>
      <c r="M234" s="12">
        <v>295.36</v>
      </c>
    </row>
    <row r="235" spans="1:13" x14ac:dyDescent="0.25">
      <c r="A235" s="7" t="s">
        <v>275</v>
      </c>
      <c r="B235" s="7" t="s">
        <v>1425</v>
      </c>
      <c r="C235" s="12">
        <v>10</v>
      </c>
      <c r="D235" s="7" t="s">
        <v>2397</v>
      </c>
      <c r="E235" s="8">
        <v>45468</v>
      </c>
      <c r="F235" s="8">
        <v>45474</v>
      </c>
      <c r="G235" s="12">
        <v>658.37</v>
      </c>
      <c r="H235" s="12">
        <v>33.19</v>
      </c>
      <c r="I235" s="12">
        <v>0</v>
      </c>
      <c r="J235" s="12">
        <v>0</v>
      </c>
      <c r="K235" s="12">
        <v>658.37</v>
      </c>
      <c r="L235" s="12">
        <v>33.19</v>
      </c>
      <c r="M235" s="12">
        <v>625.17999999999995</v>
      </c>
    </row>
    <row r="236" spans="1:13" x14ac:dyDescent="0.25">
      <c r="A236" s="7" t="s">
        <v>276</v>
      </c>
      <c r="B236" s="7" t="s">
        <v>1426</v>
      </c>
      <c r="C236" s="12">
        <v>10</v>
      </c>
      <c r="D236" s="7" t="s">
        <v>2397</v>
      </c>
      <c r="E236" s="8">
        <v>45468</v>
      </c>
      <c r="F236" s="8">
        <v>45474</v>
      </c>
      <c r="G236" s="12">
        <v>283.82</v>
      </c>
      <c r="H236" s="12">
        <v>14.31</v>
      </c>
      <c r="I236" s="12">
        <v>0</v>
      </c>
      <c r="J236" s="12">
        <v>0</v>
      </c>
      <c r="K236" s="12">
        <v>283.82</v>
      </c>
      <c r="L236" s="12">
        <v>14.31</v>
      </c>
      <c r="M236" s="12">
        <v>269.51</v>
      </c>
    </row>
    <row r="237" spans="1:13" x14ac:dyDescent="0.25">
      <c r="A237" s="7" t="s">
        <v>277</v>
      </c>
      <c r="B237" s="7" t="s">
        <v>1427</v>
      </c>
      <c r="C237" s="12">
        <v>10</v>
      </c>
      <c r="D237" s="7" t="s">
        <v>2397</v>
      </c>
      <c r="E237" s="8">
        <v>45468</v>
      </c>
      <c r="F237" s="8">
        <v>45474</v>
      </c>
      <c r="G237" s="12">
        <v>476.93</v>
      </c>
      <c r="H237" s="12">
        <v>24.04</v>
      </c>
      <c r="I237" s="12">
        <v>0</v>
      </c>
      <c r="J237" s="12">
        <v>0</v>
      </c>
      <c r="K237" s="12">
        <v>476.93</v>
      </c>
      <c r="L237" s="12">
        <v>24.04</v>
      </c>
      <c r="M237" s="12">
        <v>452.89</v>
      </c>
    </row>
    <row r="238" spans="1:13" x14ac:dyDescent="0.25">
      <c r="A238" s="7" t="s">
        <v>278</v>
      </c>
      <c r="B238" s="7" t="s">
        <v>1428</v>
      </c>
      <c r="C238" s="12">
        <v>10</v>
      </c>
      <c r="D238" s="7" t="s">
        <v>2397</v>
      </c>
      <c r="E238" s="8">
        <v>45468</v>
      </c>
      <c r="F238" s="8">
        <v>45474</v>
      </c>
      <c r="G238" s="12">
        <v>116.1</v>
      </c>
      <c r="H238" s="12">
        <v>5.85</v>
      </c>
      <c r="I238" s="12">
        <v>0</v>
      </c>
      <c r="J238" s="12">
        <v>0</v>
      </c>
      <c r="K238" s="12">
        <v>116.1</v>
      </c>
      <c r="L238" s="12">
        <v>5.85</v>
      </c>
      <c r="M238" s="12">
        <v>110.25</v>
      </c>
    </row>
    <row r="239" spans="1:13" x14ac:dyDescent="0.25">
      <c r="A239" s="7" t="s">
        <v>279</v>
      </c>
      <c r="B239" s="7" t="s">
        <v>1429</v>
      </c>
      <c r="C239" s="12">
        <v>10</v>
      </c>
      <c r="D239" s="7" t="s">
        <v>2397</v>
      </c>
      <c r="E239" s="8">
        <v>45468</v>
      </c>
      <c r="F239" s="8">
        <v>45474</v>
      </c>
      <c r="G239" s="12">
        <v>146.88</v>
      </c>
      <c r="H239" s="12">
        <v>7.4</v>
      </c>
      <c r="I239" s="12">
        <v>0</v>
      </c>
      <c r="J239" s="12">
        <v>0</v>
      </c>
      <c r="K239" s="12">
        <v>146.88</v>
      </c>
      <c r="L239" s="12">
        <v>7.4</v>
      </c>
      <c r="M239" s="12">
        <v>139.47999999999999</v>
      </c>
    </row>
    <row r="240" spans="1:13" x14ac:dyDescent="0.25">
      <c r="A240" s="7" t="s">
        <v>280</v>
      </c>
      <c r="B240" s="7" t="s">
        <v>1430</v>
      </c>
      <c r="C240" s="12">
        <v>10</v>
      </c>
      <c r="D240" s="7" t="s">
        <v>2397</v>
      </c>
      <c r="E240" s="8">
        <v>45468</v>
      </c>
      <c r="F240" s="8">
        <v>45474</v>
      </c>
      <c r="G240" s="12">
        <v>7.61</v>
      </c>
      <c r="H240" s="12">
        <v>0.38</v>
      </c>
      <c r="I240" s="12">
        <v>0</v>
      </c>
      <c r="J240" s="12">
        <v>0</v>
      </c>
      <c r="K240" s="12">
        <v>7.61</v>
      </c>
      <c r="L240" s="12">
        <v>0.38</v>
      </c>
      <c r="M240" s="12">
        <v>7.23</v>
      </c>
    </row>
    <row r="241" spans="1:13" x14ac:dyDescent="0.25">
      <c r="A241" s="7" t="s">
        <v>281</v>
      </c>
      <c r="B241" s="7" t="s">
        <v>1431</v>
      </c>
      <c r="C241" s="12">
        <v>10</v>
      </c>
      <c r="D241" s="7" t="s">
        <v>2397</v>
      </c>
      <c r="E241" s="8">
        <v>45468</v>
      </c>
      <c r="F241" s="8">
        <v>45474</v>
      </c>
      <c r="G241" s="12">
        <v>1.6</v>
      </c>
      <c r="H241" s="12">
        <v>0.08</v>
      </c>
      <c r="I241" s="12">
        <v>0</v>
      </c>
      <c r="J241" s="12">
        <v>0</v>
      </c>
      <c r="K241" s="12">
        <v>1.6</v>
      </c>
      <c r="L241" s="12">
        <v>0.08</v>
      </c>
      <c r="M241" s="12">
        <v>1.52</v>
      </c>
    </row>
    <row r="242" spans="1:13" x14ac:dyDescent="0.25">
      <c r="A242" s="7" t="s">
        <v>282</v>
      </c>
      <c r="B242" s="7" t="s">
        <v>1432</v>
      </c>
      <c r="C242" s="12">
        <v>10</v>
      </c>
      <c r="D242" s="7" t="s">
        <v>2397</v>
      </c>
      <c r="E242" s="8">
        <v>45468</v>
      </c>
      <c r="F242" s="8">
        <v>45474</v>
      </c>
      <c r="G242" s="12">
        <v>37.909999999999997</v>
      </c>
      <c r="H242" s="12">
        <v>1.91</v>
      </c>
      <c r="I242" s="12">
        <v>0</v>
      </c>
      <c r="J242" s="12">
        <v>0</v>
      </c>
      <c r="K242" s="12">
        <v>37.909999999999997</v>
      </c>
      <c r="L242" s="12">
        <v>1.91</v>
      </c>
      <c r="M242" s="12">
        <v>36</v>
      </c>
    </row>
    <row r="243" spans="1:13" x14ac:dyDescent="0.25">
      <c r="A243" s="7" t="s">
        <v>283</v>
      </c>
      <c r="B243" s="7" t="s">
        <v>1433</v>
      </c>
      <c r="C243" s="12">
        <v>10</v>
      </c>
      <c r="D243" s="7" t="s">
        <v>2397</v>
      </c>
      <c r="E243" s="8">
        <v>45468</v>
      </c>
      <c r="F243" s="8">
        <v>45474</v>
      </c>
      <c r="G243" s="12">
        <v>80.3</v>
      </c>
      <c r="H243" s="12">
        <v>4.05</v>
      </c>
      <c r="I243" s="12">
        <v>0</v>
      </c>
      <c r="J243" s="12">
        <v>0</v>
      </c>
      <c r="K243" s="12">
        <v>80.3</v>
      </c>
      <c r="L243" s="12">
        <v>4.05</v>
      </c>
      <c r="M243" s="12">
        <v>76.25</v>
      </c>
    </row>
    <row r="244" spans="1:13" x14ac:dyDescent="0.25">
      <c r="A244" s="7" t="s">
        <v>284</v>
      </c>
      <c r="B244" s="7" t="s">
        <v>1434</v>
      </c>
      <c r="C244" s="12">
        <v>10</v>
      </c>
      <c r="D244" s="7" t="s">
        <v>2397</v>
      </c>
      <c r="E244" s="8">
        <v>45468</v>
      </c>
      <c r="F244" s="8">
        <v>45474</v>
      </c>
      <c r="G244" s="12">
        <v>29.42</v>
      </c>
      <c r="H244" s="12">
        <v>1.48</v>
      </c>
      <c r="I244" s="12">
        <v>0</v>
      </c>
      <c r="J244" s="12">
        <v>0</v>
      </c>
      <c r="K244" s="12">
        <v>29.42</v>
      </c>
      <c r="L244" s="12">
        <v>1.48</v>
      </c>
      <c r="M244" s="12">
        <v>27.94</v>
      </c>
    </row>
    <row r="245" spans="1:13" x14ac:dyDescent="0.25">
      <c r="A245" s="7" t="s">
        <v>285</v>
      </c>
      <c r="B245" s="7" t="s">
        <v>1435</v>
      </c>
      <c r="C245" s="12">
        <v>10</v>
      </c>
      <c r="D245" s="7" t="s">
        <v>2397</v>
      </c>
      <c r="E245" s="8">
        <v>45468</v>
      </c>
      <c r="F245" s="8">
        <v>45474</v>
      </c>
      <c r="G245" s="12">
        <v>18.010000000000002</v>
      </c>
      <c r="H245" s="12">
        <v>0.91</v>
      </c>
      <c r="I245" s="12">
        <v>0</v>
      </c>
      <c r="J245" s="12">
        <v>0</v>
      </c>
      <c r="K245" s="12">
        <v>18.010000000000002</v>
      </c>
      <c r="L245" s="12">
        <v>0.91</v>
      </c>
      <c r="M245" s="12">
        <v>17.100000000000001</v>
      </c>
    </row>
    <row r="246" spans="1:13" x14ac:dyDescent="0.25">
      <c r="A246" s="7" t="s">
        <v>286</v>
      </c>
      <c r="B246" s="7" t="s">
        <v>1436</v>
      </c>
      <c r="C246" s="12">
        <v>10</v>
      </c>
      <c r="D246" s="7" t="s">
        <v>2397</v>
      </c>
      <c r="E246" s="8">
        <v>45468</v>
      </c>
      <c r="F246" s="8">
        <v>45474</v>
      </c>
      <c r="G246" s="12">
        <v>75.06</v>
      </c>
      <c r="H246" s="12">
        <v>3.78</v>
      </c>
      <c r="I246" s="12">
        <v>0</v>
      </c>
      <c r="J246" s="12">
        <v>0</v>
      </c>
      <c r="K246" s="12">
        <v>75.06</v>
      </c>
      <c r="L246" s="12">
        <v>3.78</v>
      </c>
      <c r="M246" s="12">
        <v>71.28</v>
      </c>
    </row>
    <row r="247" spans="1:13" x14ac:dyDescent="0.25">
      <c r="A247" s="7" t="s">
        <v>287</v>
      </c>
      <c r="B247" s="7" t="s">
        <v>1437</v>
      </c>
      <c r="C247" s="12">
        <v>10</v>
      </c>
      <c r="D247" s="7" t="s">
        <v>2397</v>
      </c>
      <c r="E247" s="8">
        <v>45468</v>
      </c>
      <c r="F247" s="8">
        <v>45474</v>
      </c>
      <c r="G247" s="12">
        <v>37.26</v>
      </c>
      <c r="H247" s="12">
        <v>1.88</v>
      </c>
      <c r="I247" s="12">
        <v>0</v>
      </c>
      <c r="J247" s="12">
        <v>0</v>
      </c>
      <c r="K247" s="12">
        <v>37.26</v>
      </c>
      <c r="L247" s="12">
        <v>1.88</v>
      </c>
      <c r="M247" s="12">
        <v>35.380000000000003</v>
      </c>
    </row>
    <row r="248" spans="1:13" x14ac:dyDescent="0.25">
      <c r="A248" s="7" t="s">
        <v>288</v>
      </c>
      <c r="B248" s="7" t="s">
        <v>1438</v>
      </c>
      <c r="C248" s="12">
        <v>10</v>
      </c>
      <c r="D248" s="7" t="s">
        <v>2397</v>
      </c>
      <c r="E248" s="8">
        <v>45468</v>
      </c>
      <c r="F248" s="8">
        <v>45474</v>
      </c>
      <c r="G248" s="12">
        <v>37.26</v>
      </c>
      <c r="H248" s="12">
        <v>1.88</v>
      </c>
      <c r="I248" s="12">
        <v>0</v>
      </c>
      <c r="J248" s="12">
        <v>0</v>
      </c>
      <c r="K248" s="12">
        <v>37.26</v>
      </c>
      <c r="L248" s="12">
        <v>1.88</v>
      </c>
      <c r="M248" s="12">
        <v>35.380000000000003</v>
      </c>
    </row>
    <row r="249" spans="1:13" x14ac:dyDescent="0.25">
      <c r="A249" s="7" t="s">
        <v>289</v>
      </c>
      <c r="B249" s="7" t="s">
        <v>1439</v>
      </c>
      <c r="C249" s="12">
        <v>10</v>
      </c>
      <c r="D249" s="7" t="s">
        <v>2397</v>
      </c>
      <c r="E249" s="8">
        <v>45468</v>
      </c>
      <c r="F249" s="8">
        <v>45474</v>
      </c>
      <c r="G249" s="12">
        <v>20.41</v>
      </c>
      <c r="H249" s="12">
        <v>1.03</v>
      </c>
      <c r="I249" s="12">
        <v>0</v>
      </c>
      <c r="J249" s="12">
        <v>0</v>
      </c>
      <c r="K249" s="12">
        <v>20.41</v>
      </c>
      <c r="L249" s="12">
        <v>1.03</v>
      </c>
      <c r="M249" s="12">
        <v>19.38</v>
      </c>
    </row>
    <row r="250" spans="1:13" x14ac:dyDescent="0.25">
      <c r="A250" s="7" t="s">
        <v>290</v>
      </c>
      <c r="B250" s="7" t="s">
        <v>1440</v>
      </c>
      <c r="C250" s="12">
        <v>10</v>
      </c>
      <c r="D250" s="7" t="s">
        <v>2397</v>
      </c>
      <c r="E250" s="8">
        <v>45468</v>
      </c>
      <c r="F250" s="8">
        <v>45474</v>
      </c>
      <c r="G250" s="12">
        <v>194</v>
      </c>
      <c r="H250" s="12">
        <v>9.7799999999999994</v>
      </c>
      <c r="I250" s="12">
        <v>0</v>
      </c>
      <c r="J250" s="12">
        <v>0</v>
      </c>
      <c r="K250" s="12">
        <v>194</v>
      </c>
      <c r="L250" s="12">
        <v>9.7799999999999994</v>
      </c>
      <c r="M250" s="12">
        <v>184.22</v>
      </c>
    </row>
    <row r="251" spans="1:13" x14ac:dyDescent="0.25">
      <c r="A251" s="7" t="s">
        <v>291</v>
      </c>
      <c r="B251" s="7" t="s">
        <v>1441</v>
      </c>
      <c r="C251" s="12">
        <v>10</v>
      </c>
      <c r="D251" s="7" t="s">
        <v>2397</v>
      </c>
      <c r="E251" s="8">
        <v>45468</v>
      </c>
      <c r="F251" s="8">
        <v>45474</v>
      </c>
      <c r="G251" s="12">
        <v>10.3</v>
      </c>
      <c r="H251" s="12">
        <v>0.52</v>
      </c>
      <c r="I251" s="12">
        <v>0</v>
      </c>
      <c r="J251" s="12">
        <v>0</v>
      </c>
      <c r="K251" s="12">
        <v>10.3</v>
      </c>
      <c r="L251" s="12">
        <v>0.52</v>
      </c>
      <c r="M251" s="12">
        <v>9.7799999999999994</v>
      </c>
    </row>
    <row r="252" spans="1:13" x14ac:dyDescent="0.25">
      <c r="A252" s="7" t="s">
        <v>292</v>
      </c>
      <c r="B252" s="7" t="s">
        <v>1442</v>
      </c>
      <c r="C252" s="12">
        <v>10</v>
      </c>
      <c r="D252" s="7" t="s">
        <v>2397</v>
      </c>
      <c r="E252" s="8">
        <v>45468</v>
      </c>
      <c r="F252" s="8">
        <v>45474</v>
      </c>
      <c r="G252" s="12">
        <v>27.99</v>
      </c>
      <c r="H252" s="12">
        <v>1.41</v>
      </c>
      <c r="I252" s="12">
        <v>0</v>
      </c>
      <c r="J252" s="12">
        <v>0</v>
      </c>
      <c r="K252" s="12">
        <v>27.99</v>
      </c>
      <c r="L252" s="12">
        <v>1.41</v>
      </c>
      <c r="M252" s="12">
        <v>26.58</v>
      </c>
    </row>
    <row r="253" spans="1:13" x14ac:dyDescent="0.25">
      <c r="A253" s="7" t="s">
        <v>293</v>
      </c>
      <c r="B253" s="7" t="s">
        <v>1443</v>
      </c>
      <c r="C253" s="12">
        <v>10</v>
      </c>
      <c r="D253" s="7" t="s">
        <v>2397</v>
      </c>
      <c r="E253" s="8">
        <v>45468</v>
      </c>
      <c r="F253" s="8">
        <v>45474</v>
      </c>
      <c r="G253" s="12">
        <v>12.82</v>
      </c>
      <c r="H253" s="12">
        <v>0.65</v>
      </c>
      <c r="I253" s="12">
        <v>0</v>
      </c>
      <c r="J253" s="12">
        <v>0</v>
      </c>
      <c r="K253" s="12">
        <v>12.82</v>
      </c>
      <c r="L253" s="12">
        <v>0.65</v>
      </c>
      <c r="M253" s="12">
        <v>12.17</v>
      </c>
    </row>
    <row r="254" spans="1:13" x14ac:dyDescent="0.25">
      <c r="A254" s="7" t="s">
        <v>294</v>
      </c>
      <c r="B254" s="7" t="s">
        <v>1444</v>
      </c>
      <c r="C254" s="12">
        <v>10</v>
      </c>
      <c r="D254" s="7" t="s">
        <v>2397</v>
      </c>
      <c r="E254" s="8">
        <v>45468</v>
      </c>
      <c r="F254" s="8">
        <v>45474</v>
      </c>
      <c r="G254" s="12">
        <v>4.41</v>
      </c>
      <c r="H254" s="12">
        <v>0.22</v>
      </c>
      <c r="I254" s="12">
        <v>0</v>
      </c>
      <c r="J254" s="12">
        <v>0</v>
      </c>
      <c r="K254" s="12">
        <v>4.41</v>
      </c>
      <c r="L254" s="12">
        <v>0.22</v>
      </c>
      <c r="M254" s="12">
        <v>4.1900000000000004</v>
      </c>
    </row>
    <row r="255" spans="1:13" x14ac:dyDescent="0.25">
      <c r="A255" s="7" t="s">
        <v>295</v>
      </c>
      <c r="B255" s="7" t="s">
        <v>1445</v>
      </c>
      <c r="C255" s="12">
        <v>10</v>
      </c>
      <c r="D255" s="7" t="s">
        <v>2397</v>
      </c>
      <c r="E255" s="8">
        <v>45468</v>
      </c>
      <c r="F255" s="8">
        <v>45474</v>
      </c>
      <c r="G255" s="12">
        <v>2.0499999999999998</v>
      </c>
      <c r="H255" s="12">
        <v>0.1</v>
      </c>
      <c r="I255" s="12">
        <v>0</v>
      </c>
      <c r="J255" s="12">
        <v>0</v>
      </c>
      <c r="K255" s="12">
        <v>2.0499999999999998</v>
      </c>
      <c r="L255" s="12">
        <v>0.1</v>
      </c>
      <c r="M255" s="12">
        <v>1.95</v>
      </c>
    </row>
    <row r="256" spans="1:13" x14ac:dyDescent="0.25">
      <c r="A256" s="7" t="s">
        <v>296</v>
      </c>
      <c r="B256" s="7" t="s">
        <v>1446</v>
      </c>
      <c r="C256" s="12">
        <v>10</v>
      </c>
      <c r="D256" s="7" t="s">
        <v>2397</v>
      </c>
      <c r="E256" s="8">
        <v>45468</v>
      </c>
      <c r="F256" s="8">
        <v>45474</v>
      </c>
      <c r="G256" s="12">
        <v>7.09</v>
      </c>
      <c r="H256" s="12">
        <v>0.36</v>
      </c>
      <c r="I256" s="12">
        <v>0</v>
      </c>
      <c r="J256" s="12">
        <v>0</v>
      </c>
      <c r="K256" s="12">
        <v>7.09</v>
      </c>
      <c r="L256" s="12">
        <v>0.36</v>
      </c>
      <c r="M256" s="12">
        <v>6.73</v>
      </c>
    </row>
    <row r="257" spans="1:13" x14ac:dyDescent="0.25">
      <c r="A257" s="7" t="s">
        <v>297</v>
      </c>
      <c r="B257" s="7" t="s">
        <v>1447</v>
      </c>
      <c r="C257" s="12">
        <v>10</v>
      </c>
      <c r="D257" s="7" t="s">
        <v>2397</v>
      </c>
      <c r="E257" s="8">
        <v>45468</v>
      </c>
      <c r="F257" s="8">
        <v>45474</v>
      </c>
      <c r="G257" s="12">
        <v>22.75</v>
      </c>
      <c r="H257" s="12">
        <v>1.1499999999999999</v>
      </c>
      <c r="I257" s="12">
        <v>0</v>
      </c>
      <c r="J257" s="12">
        <v>0</v>
      </c>
      <c r="K257" s="12">
        <v>22.75</v>
      </c>
      <c r="L257" s="12">
        <v>1.1499999999999999</v>
      </c>
      <c r="M257" s="12">
        <v>21.6</v>
      </c>
    </row>
    <row r="258" spans="1:13" x14ac:dyDescent="0.25">
      <c r="A258" s="7" t="s">
        <v>298</v>
      </c>
      <c r="B258" s="7" t="s">
        <v>1448</v>
      </c>
      <c r="C258" s="12">
        <v>10</v>
      </c>
      <c r="D258" s="7" t="s">
        <v>2397</v>
      </c>
      <c r="E258" s="8">
        <v>45468</v>
      </c>
      <c r="F258" s="8">
        <v>45474</v>
      </c>
      <c r="G258" s="12">
        <v>251.26</v>
      </c>
      <c r="H258" s="12">
        <v>12.67</v>
      </c>
      <c r="I258" s="12">
        <v>0</v>
      </c>
      <c r="J258" s="12">
        <v>0</v>
      </c>
      <c r="K258" s="12">
        <v>251.26</v>
      </c>
      <c r="L258" s="12">
        <v>12.67</v>
      </c>
      <c r="M258" s="12">
        <v>238.59</v>
      </c>
    </row>
    <row r="259" spans="1:13" x14ac:dyDescent="0.25">
      <c r="A259" s="7" t="s">
        <v>299</v>
      </c>
      <c r="B259" s="7" t="s">
        <v>1449</v>
      </c>
      <c r="C259" s="12">
        <v>10</v>
      </c>
      <c r="D259" s="7" t="s">
        <v>2397</v>
      </c>
      <c r="E259" s="8">
        <v>45468</v>
      </c>
      <c r="F259" s="8">
        <v>45474</v>
      </c>
      <c r="G259" s="12">
        <v>41.04</v>
      </c>
      <c r="H259" s="12">
        <v>2.0699999999999998</v>
      </c>
      <c r="I259" s="12">
        <v>0</v>
      </c>
      <c r="J259" s="12">
        <v>0</v>
      </c>
      <c r="K259" s="12">
        <v>41.04</v>
      </c>
      <c r="L259" s="12">
        <v>2.0699999999999998</v>
      </c>
      <c r="M259" s="12">
        <v>38.97</v>
      </c>
    </row>
    <row r="260" spans="1:13" x14ac:dyDescent="0.25">
      <c r="A260" s="7" t="s">
        <v>300</v>
      </c>
      <c r="B260" s="7" t="s">
        <v>1450</v>
      </c>
      <c r="C260" s="12">
        <v>10</v>
      </c>
      <c r="D260" s="7" t="s">
        <v>2397</v>
      </c>
      <c r="E260" s="8">
        <v>45468</v>
      </c>
      <c r="F260" s="8">
        <v>45474</v>
      </c>
      <c r="G260" s="12">
        <v>20.059999999999999</v>
      </c>
      <c r="H260" s="12">
        <v>1.01</v>
      </c>
      <c r="I260" s="12">
        <v>0</v>
      </c>
      <c r="J260" s="12">
        <v>0</v>
      </c>
      <c r="K260" s="12">
        <v>20.059999999999999</v>
      </c>
      <c r="L260" s="12">
        <v>1.01</v>
      </c>
      <c r="M260" s="12">
        <v>19.05</v>
      </c>
    </row>
    <row r="261" spans="1:13" x14ac:dyDescent="0.25">
      <c r="A261" s="7" t="s">
        <v>301</v>
      </c>
      <c r="B261" s="7" t="s">
        <v>1451</v>
      </c>
      <c r="C261" s="12">
        <v>10</v>
      </c>
      <c r="D261" s="7" t="s">
        <v>2397</v>
      </c>
      <c r="E261" s="8">
        <v>45468</v>
      </c>
      <c r="F261" s="8">
        <v>45474</v>
      </c>
      <c r="G261" s="12">
        <v>201.03</v>
      </c>
      <c r="H261" s="12">
        <v>10.130000000000001</v>
      </c>
      <c r="I261" s="12">
        <v>0</v>
      </c>
      <c r="J261" s="12">
        <v>0</v>
      </c>
      <c r="K261" s="12">
        <v>201.03</v>
      </c>
      <c r="L261" s="12">
        <v>10.130000000000001</v>
      </c>
      <c r="M261" s="12">
        <v>190.9</v>
      </c>
    </row>
    <row r="262" spans="1:13" x14ac:dyDescent="0.25">
      <c r="A262" s="7" t="s">
        <v>302</v>
      </c>
      <c r="B262" s="7" t="s">
        <v>1452</v>
      </c>
      <c r="C262" s="12">
        <v>10</v>
      </c>
      <c r="D262" s="7" t="s">
        <v>2397</v>
      </c>
      <c r="E262" s="8">
        <v>45468</v>
      </c>
      <c r="F262" s="8">
        <v>45474</v>
      </c>
      <c r="G262" s="12">
        <v>174.42</v>
      </c>
      <c r="H262" s="12">
        <v>8.7899999999999991</v>
      </c>
      <c r="I262" s="12">
        <v>0</v>
      </c>
      <c r="J262" s="12">
        <v>0</v>
      </c>
      <c r="K262" s="12">
        <v>174.42</v>
      </c>
      <c r="L262" s="12">
        <v>8.7899999999999991</v>
      </c>
      <c r="M262" s="12">
        <v>165.63</v>
      </c>
    </row>
    <row r="263" spans="1:13" x14ac:dyDescent="0.25">
      <c r="A263" s="7" t="s">
        <v>303</v>
      </c>
      <c r="B263" s="7" t="s">
        <v>1453</v>
      </c>
      <c r="C263" s="12">
        <v>10</v>
      </c>
      <c r="D263" s="7" t="s">
        <v>2397</v>
      </c>
      <c r="E263" s="8">
        <v>45468</v>
      </c>
      <c r="F263" s="8">
        <v>45474</v>
      </c>
      <c r="G263" s="12">
        <v>138.24</v>
      </c>
      <c r="H263" s="12">
        <v>6.97</v>
      </c>
      <c r="I263" s="12">
        <v>0</v>
      </c>
      <c r="J263" s="12">
        <v>0</v>
      </c>
      <c r="K263" s="12">
        <v>138.24</v>
      </c>
      <c r="L263" s="12">
        <v>6.97</v>
      </c>
      <c r="M263" s="12">
        <v>131.27000000000001</v>
      </c>
    </row>
    <row r="264" spans="1:13" x14ac:dyDescent="0.25">
      <c r="A264" s="7" t="s">
        <v>800</v>
      </c>
      <c r="B264" s="7" t="s">
        <v>1925</v>
      </c>
      <c r="C264" s="12">
        <v>10</v>
      </c>
      <c r="D264" s="7" t="s">
        <v>2397</v>
      </c>
      <c r="E264" s="8">
        <v>45468</v>
      </c>
      <c r="F264" s="8">
        <v>45474</v>
      </c>
      <c r="G264" s="12">
        <v>270.72000000000003</v>
      </c>
      <c r="H264" s="12">
        <v>13.65</v>
      </c>
      <c r="I264" s="12">
        <v>0</v>
      </c>
      <c r="J264" s="12">
        <v>0</v>
      </c>
      <c r="K264" s="12">
        <v>270.72000000000003</v>
      </c>
      <c r="L264" s="12">
        <v>13.65</v>
      </c>
      <c r="M264" s="12">
        <v>257.07</v>
      </c>
    </row>
    <row r="265" spans="1:13" x14ac:dyDescent="0.25">
      <c r="A265" s="7" t="s">
        <v>801</v>
      </c>
      <c r="B265" s="7" t="s">
        <v>1926</v>
      </c>
      <c r="C265" s="12">
        <v>10</v>
      </c>
      <c r="D265" s="7" t="s">
        <v>2397</v>
      </c>
      <c r="E265" s="8">
        <v>45468</v>
      </c>
      <c r="F265" s="8">
        <v>45474</v>
      </c>
      <c r="G265" s="12">
        <v>588.96</v>
      </c>
      <c r="H265" s="12">
        <v>29.69</v>
      </c>
      <c r="I265" s="12">
        <v>0</v>
      </c>
      <c r="J265" s="12">
        <v>0</v>
      </c>
      <c r="K265" s="12">
        <v>588.96</v>
      </c>
      <c r="L265" s="12">
        <v>29.69</v>
      </c>
      <c r="M265" s="12">
        <v>559.27</v>
      </c>
    </row>
    <row r="266" spans="1:13" x14ac:dyDescent="0.25">
      <c r="A266" s="7" t="s">
        <v>802</v>
      </c>
      <c r="B266" s="7" t="s">
        <v>1927</v>
      </c>
      <c r="C266" s="12">
        <v>10</v>
      </c>
      <c r="D266" s="7" t="s">
        <v>2397</v>
      </c>
      <c r="E266" s="8">
        <v>45468</v>
      </c>
      <c r="F266" s="8">
        <v>45474</v>
      </c>
      <c r="G266" s="12">
        <v>417.6</v>
      </c>
      <c r="H266" s="12">
        <v>21.05</v>
      </c>
      <c r="I266" s="12">
        <v>0</v>
      </c>
      <c r="J266" s="12">
        <v>0</v>
      </c>
      <c r="K266" s="12">
        <v>417.6</v>
      </c>
      <c r="L266" s="12">
        <v>21.05</v>
      </c>
      <c r="M266" s="12">
        <v>396.55</v>
      </c>
    </row>
    <row r="267" spans="1:13" x14ac:dyDescent="0.25">
      <c r="A267" s="7" t="s">
        <v>803</v>
      </c>
      <c r="B267" s="7" t="s">
        <v>1928</v>
      </c>
      <c r="C267" s="12">
        <v>10</v>
      </c>
      <c r="D267" s="7" t="s">
        <v>2397</v>
      </c>
      <c r="E267" s="8">
        <v>45468</v>
      </c>
      <c r="F267" s="8">
        <v>45474</v>
      </c>
      <c r="G267" s="12">
        <v>235.2</v>
      </c>
      <c r="H267" s="12">
        <v>11.86</v>
      </c>
      <c r="I267" s="12">
        <v>0</v>
      </c>
      <c r="J267" s="12">
        <v>0</v>
      </c>
      <c r="K267" s="12">
        <v>235.2</v>
      </c>
      <c r="L267" s="12">
        <v>11.86</v>
      </c>
      <c r="M267" s="12">
        <v>223.34</v>
      </c>
    </row>
    <row r="268" spans="1:13" x14ac:dyDescent="0.25">
      <c r="A268" s="7" t="s">
        <v>804</v>
      </c>
      <c r="B268" s="7" t="s">
        <v>1929</v>
      </c>
      <c r="C268" s="12">
        <v>10</v>
      </c>
      <c r="D268" s="7" t="s">
        <v>2397</v>
      </c>
      <c r="E268" s="8">
        <v>45468</v>
      </c>
      <c r="F268" s="8">
        <v>45474</v>
      </c>
      <c r="G268" s="12">
        <v>748.8</v>
      </c>
      <c r="H268" s="12">
        <v>37.75</v>
      </c>
      <c r="I268" s="12">
        <v>0</v>
      </c>
      <c r="J268" s="12">
        <v>0</v>
      </c>
      <c r="K268" s="12">
        <v>748.8</v>
      </c>
      <c r="L268" s="12">
        <v>37.75</v>
      </c>
      <c r="M268" s="12">
        <v>711.05</v>
      </c>
    </row>
    <row r="269" spans="1:13" x14ac:dyDescent="0.25">
      <c r="A269" s="7" t="s">
        <v>805</v>
      </c>
      <c r="B269" s="7" t="s">
        <v>1930</v>
      </c>
      <c r="C269" s="12">
        <v>10</v>
      </c>
      <c r="D269" s="7" t="s">
        <v>2397</v>
      </c>
      <c r="E269" s="8">
        <v>45468</v>
      </c>
      <c r="F269" s="8">
        <v>45474</v>
      </c>
      <c r="G269" s="12">
        <v>182</v>
      </c>
      <c r="H269" s="12">
        <v>9.17</v>
      </c>
      <c r="I269" s="12">
        <v>0</v>
      </c>
      <c r="J269" s="12">
        <v>0</v>
      </c>
      <c r="K269" s="12">
        <v>182</v>
      </c>
      <c r="L269" s="12">
        <v>9.17</v>
      </c>
      <c r="M269" s="12">
        <v>172.83</v>
      </c>
    </row>
    <row r="270" spans="1:13" x14ac:dyDescent="0.25">
      <c r="A270" s="7" t="s">
        <v>806</v>
      </c>
      <c r="B270" s="7" t="s">
        <v>1931</v>
      </c>
      <c r="C270" s="12">
        <v>10</v>
      </c>
      <c r="D270" s="7" t="s">
        <v>2397</v>
      </c>
      <c r="E270" s="8">
        <v>45468</v>
      </c>
      <c r="F270" s="8">
        <v>45474</v>
      </c>
      <c r="G270" s="12">
        <v>222</v>
      </c>
      <c r="H270" s="12">
        <v>11.19</v>
      </c>
      <c r="I270" s="12">
        <v>0</v>
      </c>
      <c r="J270" s="12">
        <v>0</v>
      </c>
      <c r="K270" s="12">
        <v>222</v>
      </c>
      <c r="L270" s="12">
        <v>11.19</v>
      </c>
      <c r="M270" s="12">
        <v>210.81</v>
      </c>
    </row>
    <row r="271" spans="1:13" x14ac:dyDescent="0.25">
      <c r="A271" s="7" t="s">
        <v>807</v>
      </c>
      <c r="B271" s="7" t="s">
        <v>1932</v>
      </c>
      <c r="C271" s="12">
        <v>10</v>
      </c>
      <c r="D271" s="7" t="s">
        <v>2397</v>
      </c>
      <c r="E271" s="8">
        <v>45468</v>
      </c>
      <c r="F271" s="8">
        <v>45474</v>
      </c>
      <c r="G271" s="12">
        <v>1104</v>
      </c>
      <c r="H271" s="12">
        <v>55.65</v>
      </c>
      <c r="I271" s="12">
        <v>0</v>
      </c>
      <c r="J271" s="12">
        <v>0</v>
      </c>
      <c r="K271" s="12">
        <v>1104</v>
      </c>
      <c r="L271" s="12">
        <v>55.65</v>
      </c>
      <c r="M271" s="12">
        <v>1048.3499999999999</v>
      </c>
    </row>
    <row r="272" spans="1:13" x14ac:dyDescent="0.25">
      <c r="A272" s="7" t="s">
        <v>808</v>
      </c>
      <c r="B272" s="7" t="s">
        <v>1933</v>
      </c>
      <c r="C272" s="12">
        <v>10</v>
      </c>
      <c r="D272" s="7" t="s">
        <v>2397</v>
      </c>
      <c r="E272" s="8">
        <v>45468</v>
      </c>
      <c r="F272" s="8">
        <v>45474</v>
      </c>
      <c r="G272" s="12">
        <v>947.7</v>
      </c>
      <c r="H272" s="12">
        <v>47.77</v>
      </c>
      <c r="I272" s="12">
        <v>0</v>
      </c>
      <c r="J272" s="12">
        <v>0</v>
      </c>
      <c r="K272" s="12">
        <v>947.7</v>
      </c>
      <c r="L272" s="12">
        <v>47.77</v>
      </c>
      <c r="M272" s="12">
        <v>899.93</v>
      </c>
    </row>
    <row r="273" spans="1:13" x14ac:dyDescent="0.25">
      <c r="A273" s="7" t="s">
        <v>809</v>
      </c>
      <c r="B273" s="7" t="s">
        <v>1934</v>
      </c>
      <c r="C273" s="12">
        <v>10</v>
      </c>
      <c r="D273" s="7" t="s">
        <v>2397</v>
      </c>
      <c r="E273" s="8">
        <v>45468</v>
      </c>
      <c r="F273" s="8">
        <v>45474</v>
      </c>
      <c r="G273" s="12">
        <v>306.8</v>
      </c>
      <c r="H273" s="12">
        <v>15.47</v>
      </c>
      <c r="I273" s="12">
        <v>0</v>
      </c>
      <c r="J273" s="12">
        <v>0</v>
      </c>
      <c r="K273" s="12">
        <v>306.8</v>
      </c>
      <c r="L273" s="12">
        <v>15.47</v>
      </c>
      <c r="M273" s="12">
        <v>291.33</v>
      </c>
    </row>
    <row r="274" spans="1:13" x14ac:dyDescent="0.25">
      <c r="A274" s="7" t="s">
        <v>810</v>
      </c>
      <c r="B274" s="7" t="s">
        <v>1935</v>
      </c>
      <c r="C274" s="12">
        <v>10</v>
      </c>
      <c r="D274" s="7" t="s">
        <v>2397</v>
      </c>
      <c r="E274" s="8">
        <v>45468</v>
      </c>
      <c r="F274" s="8">
        <v>45474</v>
      </c>
      <c r="G274" s="12">
        <v>705</v>
      </c>
      <c r="H274" s="12">
        <v>35.54</v>
      </c>
      <c r="I274" s="12">
        <v>0</v>
      </c>
      <c r="J274" s="12">
        <v>0</v>
      </c>
      <c r="K274" s="12">
        <v>705</v>
      </c>
      <c r="L274" s="12">
        <v>35.54</v>
      </c>
      <c r="M274" s="12">
        <v>669.46</v>
      </c>
    </row>
    <row r="275" spans="1:13" x14ac:dyDescent="0.25">
      <c r="A275" s="7" t="s">
        <v>811</v>
      </c>
      <c r="B275" s="7" t="s">
        <v>1936</v>
      </c>
      <c r="C275" s="12">
        <v>10</v>
      </c>
      <c r="D275" s="7" t="s">
        <v>2397</v>
      </c>
      <c r="E275" s="8">
        <v>45468</v>
      </c>
      <c r="F275" s="8">
        <v>45474</v>
      </c>
      <c r="G275" s="12">
        <v>552.6</v>
      </c>
      <c r="H275" s="12">
        <v>27.86</v>
      </c>
      <c r="I275" s="12">
        <v>0</v>
      </c>
      <c r="J275" s="12">
        <v>0</v>
      </c>
      <c r="K275" s="12">
        <v>552.6</v>
      </c>
      <c r="L275" s="12">
        <v>27.86</v>
      </c>
      <c r="M275" s="12">
        <v>524.74</v>
      </c>
    </row>
    <row r="276" spans="1:13" x14ac:dyDescent="0.25">
      <c r="A276" s="7" t="s">
        <v>812</v>
      </c>
      <c r="B276" s="7" t="s">
        <v>1937</v>
      </c>
      <c r="C276" s="12">
        <v>10</v>
      </c>
      <c r="D276" s="7" t="s">
        <v>2397</v>
      </c>
      <c r="E276" s="8">
        <v>45468</v>
      </c>
      <c r="F276" s="8">
        <v>45474</v>
      </c>
      <c r="G276" s="12">
        <v>705</v>
      </c>
      <c r="H276" s="12">
        <v>35.54</v>
      </c>
      <c r="I276" s="12">
        <v>0</v>
      </c>
      <c r="J276" s="12">
        <v>0</v>
      </c>
      <c r="K276" s="12">
        <v>705</v>
      </c>
      <c r="L276" s="12">
        <v>35.54</v>
      </c>
      <c r="M276" s="12">
        <v>669.46</v>
      </c>
    </row>
    <row r="277" spans="1:13" x14ac:dyDescent="0.25">
      <c r="A277" s="7" t="s">
        <v>813</v>
      </c>
      <c r="B277" s="7" t="s">
        <v>1938</v>
      </c>
      <c r="C277" s="12">
        <v>10</v>
      </c>
      <c r="D277" s="7" t="s">
        <v>2397</v>
      </c>
      <c r="E277" s="8">
        <v>45468</v>
      </c>
      <c r="F277" s="8">
        <v>45474</v>
      </c>
      <c r="G277" s="12">
        <v>654</v>
      </c>
      <c r="H277" s="12">
        <v>32.97</v>
      </c>
      <c r="I277" s="12">
        <v>0</v>
      </c>
      <c r="J277" s="12">
        <v>0</v>
      </c>
      <c r="K277" s="12">
        <v>654</v>
      </c>
      <c r="L277" s="12">
        <v>32.97</v>
      </c>
      <c r="M277" s="12">
        <v>621.03</v>
      </c>
    </row>
    <row r="278" spans="1:13" x14ac:dyDescent="0.25">
      <c r="A278" s="7" t="s">
        <v>814</v>
      </c>
      <c r="B278" s="7" t="s">
        <v>1939</v>
      </c>
      <c r="C278" s="12">
        <v>10</v>
      </c>
      <c r="D278" s="7" t="s">
        <v>2397</v>
      </c>
      <c r="E278" s="8">
        <v>45468</v>
      </c>
      <c r="F278" s="8">
        <v>45474</v>
      </c>
      <c r="G278" s="12">
        <v>299.39999999999998</v>
      </c>
      <c r="H278" s="12">
        <v>15.09</v>
      </c>
      <c r="I278" s="12">
        <v>0</v>
      </c>
      <c r="J278" s="12">
        <v>0</v>
      </c>
      <c r="K278" s="12">
        <v>299.39999999999998</v>
      </c>
      <c r="L278" s="12">
        <v>15.09</v>
      </c>
      <c r="M278" s="12">
        <v>284.31</v>
      </c>
    </row>
    <row r="279" spans="1:13" x14ac:dyDescent="0.25">
      <c r="A279" s="7" t="s">
        <v>815</v>
      </c>
      <c r="B279" s="7" t="s">
        <v>1940</v>
      </c>
      <c r="C279" s="12">
        <v>10</v>
      </c>
      <c r="D279" s="7" t="s">
        <v>2397</v>
      </c>
      <c r="E279" s="8">
        <v>45468</v>
      </c>
      <c r="F279" s="8">
        <v>45474</v>
      </c>
      <c r="G279" s="12">
        <v>136.5</v>
      </c>
      <c r="H279" s="12">
        <v>6.88</v>
      </c>
      <c r="I279" s="12">
        <v>0</v>
      </c>
      <c r="J279" s="12">
        <v>0</v>
      </c>
      <c r="K279" s="12">
        <v>136.5</v>
      </c>
      <c r="L279" s="12">
        <v>6.88</v>
      </c>
      <c r="M279" s="12">
        <v>129.62</v>
      </c>
    </row>
    <row r="280" spans="1:13" x14ac:dyDescent="0.25">
      <c r="A280" s="7" t="s">
        <v>816</v>
      </c>
      <c r="B280" s="7" t="s">
        <v>1941</v>
      </c>
      <c r="C280" s="12">
        <v>10</v>
      </c>
      <c r="D280" s="7" t="s">
        <v>2397</v>
      </c>
      <c r="E280" s="8">
        <v>45468</v>
      </c>
      <c r="F280" s="8">
        <v>45474</v>
      </c>
      <c r="G280" s="12">
        <v>68</v>
      </c>
      <c r="H280" s="12">
        <v>3.43</v>
      </c>
      <c r="I280" s="12">
        <v>0</v>
      </c>
      <c r="J280" s="12">
        <v>0</v>
      </c>
      <c r="K280" s="12">
        <v>68</v>
      </c>
      <c r="L280" s="12">
        <v>3.43</v>
      </c>
      <c r="M280" s="12">
        <v>64.569999999999993</v>
      </c>
    </row>
    <row r="281" spans="1:13" x14ac:dyDescent="0.25">
      <c r="A281" s="7" t="s">
        <v>817</v>
      </c>
      <c r="B281" s="7" t="s">
        <v>1942</v>
      </c>
      <c r="C281" s="12">
        <v>10</v>
      </c>
      <c r="D281" s="7" t="s">
        <v>2397</v>
      </c>
      <c r="E281" s="8">
        <v>45468</v>
      </c>
      <c r="F281" s="8">
        <v>45474</v>
      </c>
      <c r="G281" s="12">
        <v>325</v>
      </c>
      <c r="H281" s="12">
        <v>16.38</v>
      </c>
      <c r="I281" s="12">
        <v>0</v>
      </c>
      <c r="J281" s="12">
        <v>0</v>
      </c>
      <c r="K281" s="12">
        <v>325</v>
      </c>
      <c r="L281" s="12">
        <v>16.38</v>
      </c>
      <c r="M281" s="12">
        <v>308.62</v>
      </c>
    </row>
    <row r="282" spans="1:13" x14ac:dyDescent="0.25">
      <c r="A282" s="7" t="s">
        <v>818</v>
      </c>
      <c r="B282" s="7" t="s">
        <v>1943</v>
      </c>
      <c r="C282" s="12">
        <v>10</v>
      </c>
      <c r="D282" s="7" t="s">
        <v>2397</v>
      </c>
      <c r="E282" s="8">
        <v>45468</v>
      </c>
      <c r="F282" s="8">
        <v>45474</v>
      </c>
      <c r="G282" s="12">
        <v>69.16</v>
      </c>
      <c r="H282" s="12">
        <v>3.49</v>
      </c>
      <c r="I282" s="12">
        <v>0</v>
      </c>
      <c r="J282" s="12">
        <v>0</v>
      </c>
      <c r="K282" s="12">
        <v>69.16</v>
      </c>
      <c r="L282" s="12">
        <v>3.49</v>
      </c>
      <c r="M282" s="12">
        <v>65.67</v>
      </c>
    </row>
    <row r="283" spans="1:13" x14ac:dyDescent="0.25">
      <c r="A283" s="7" t="s">
        <v>819</v>
      </c>
      <c r="B283" s="7" t="s">
        <v>1944</v>
      </c>
      <c r="C283" s="12">
        <v>10</v>
      </c>
      <c r="D283" s="7" t="s">
        <v>2397</v>
      </c>
      <c r="E283" s="8">
        <v>45468</v>
      </c>
      <c r="F283" s="8">
        <v>45474</v>
      </c>
      <c r="G283" s="12">
        <v>48</v>
      </c>
      <c r="H283" s="12">
        <v>2.42</v>
      </c>
      <c r="I283" s="12">
        <v>0</v>
      </c>
      <c r="J283" s="12">
        <v>0</v>
      </c>
      <c r="K283" s="12">
        <v>48</v>
      </c>
      <c r="L283" s="12">
        <v>2.42</v>
      </c>
      <c r="M283" s="12">
        <v>45.58</v>
      </c>
    </row>
    <row r="284" spans="1:13" x14ac:dyDescent="0.25">
      <c r="A284" s="7" t="s">
        <v>820</v>
      </c>
      <c r="B284" s="7" t="s">
        <v>1925</v>
      </c>
      <c r="C284" s="12">
        <v>10</v>
      </c>
      <c r="D284" s="7" t="s">
        <v>2397</v>
      </c>
      <c r="E284" s="8">
        <v>45468</v>
      </c>
      <c r="F284" s="8">
        <v>45474</v>
      </c>
      <c r="G284" s="12">
        <v>451.2</v>
      </c>
      <c r="H284" s="12">
        <v>22.75</v>
      </c>
      <c r="I284" s="12">
        <v>0</v>
      </c>
      <c r="J284" s="12">
        <v>0</v>
      </c>
      <c r="K284" s="12">
        <v>451.2</v>
      </c>
      <c r="L284" s="12">
        <v>22.75</v>
      </c>
      <c r="M284" s="12">
        <v>428.45</v>
      </c>
    </row>
    <row r="285" spans="1:13" x14ac:dyDescent="0.25">
      <c r="A285" s="7" t="s">
        <v>821</v>
      </c>
      <c r="B285" s="7" t="s">
        <v>1945</v>
      </c>
      <c r="C285" s="12">
        <v>10</v>
      </c>
      <c r="D285" s="7" t="s">
        <v>2397</v>
      </c>
      <c r="E285" s="8">
        <v>45468</v>
      </c>
      <c r="F285" s="8">
        <v>45474</v>
      </c>
      <c r="G285" s="12">
        <v>1030.68</v>
      </c>
      <c r="H285" s="12">
        <v>51.96</v>
      </c>
      <c r="I285" s="12">
        <v>0</v>
      </c>
      <c r="J285" s="12">
        <v>0</v>
      </c>
      <c r="K285" s="12">
        <v>1030.68</v>
      </c>
      <c r="L285" s="12">
        <v>51.96</v>
      </c>
      <c r="M285" s="12">
        <v>978.72</v>
      </c>
    </row>
    <row r="286" spans="1:13" x14ac:dyDescent="0.25">
      <c r="A286" s="7" t="s">
        <v>822</v>
      </c>
      <c r="B286" s="7" t="s">
        <v>1942</v>
      </c>
      <c r="C286" s="12">
        <v>10</v>
      </c>
      <c r="D286" s="7" t="s">
        <v>2397</v>
      </c>
      <c r="E286" s="8">
        <v>45468</v>
      </c>
      <c r="F286" s="8">
        <v>45474</v>
      </c>
      <c r="G286" s="12">
        <v>936</v>
      </c>
      <c r="H286" s="12">
        <v>47.18</v>
      </c>
      <c r="I286" s="12">
        <v>0</v>
      </c>
      <c r="J286" s="12">
        <v>0</v>
      </c>
      <c r="K286" s="12">
        <v>936</v>
      </c>
      <c r="L286" s="12">
        <v>47.18</v>
      </c>
      <c r="M286" s="12">
        <v>888.82</v>
      </c>
    </row>
    <row r="287" spans="1:13" x14ac:dyDescent="0.25">
      <c r="A287" s="7" t="s">
        <v>823</v>
      </c>
      <c r="B287" s="7" t="s">
        <v>1930</v>
      </c>
      <c r="C287" s="12">
        <v>10</v>
      </c>
      <c r="D287" s="7" t="s">
        <v>2397</v>
      </c>
      <c r="E287" s="8">
        <v>45468</v>
      </c>
      <c r="F287" s="8">
        <v>45474</v>
      </c>
      <c r="G287" s="12">
        <v>546</v>
      </c>
      <c r="H287" s="12">
        <v>27.52</v>
      </c>
      <c r="I287" s="12">
        <v>0</v>
      </c>
      <c r="J287" s="12">
        <v>0</v>
      </c>
      <c r="K287" s="12">
        <v>546</v>
      </c>
      <c r="L287" s="12">
        <v>27.52</v>
      </c>
      <c r="M287" s="12">
        <v>518.48</v>
      </c>
    </row>
    <row r="288" spans="1:13" x14ac:dyDescent="0.25">
      <c r="A288" s="7" t="s">
        <v>824</v>
      </c>
      <c r="B288" s="7" t="s">
        <v>1932</v>
      </c>
      <c r="C288" s="12">
        <v>10</v>
      </c>
      <c r="D288" s="7" t="s">
        <v>2397</v>
      </c>
      <c r="E288" s="8">
        <v>45468</v>
      </c>
      <c r="F288" s="8">
        <v>45474</v>
      </c>
      <c r="G288" s="12">
        <v>1380</v>
      </c>
      <c r="H288" s="12">
        <v>69.569999999999993</v>
      </c>
      <c r="I288" s="12">
        <v>0</v>
      </c>
      <c r="J288" s="12">
        <v>0</v>
      </c>
      <c r="K288" s="12">
        <v>1380</v>
      </c>
      <c r="L288" s="12">
        <v>69.569999999999993</v>
      </c>
      <c r="M288" s="12">
        <v>1310.43</v>
      </c>
    </row>
    <row r="289" spans="1:13" x14ac:dyDescent="0.25">
      <c r="A289" s="7" t="s">
        <v>825</v>
      </c>
      <c r="B289" s="7" t="s">
        <v>1935</v>
      </c>
      <c r="C289" s="12">
        <v>10</v>
      </c>
      <c r="D289" s="7" t="s">
        <v>2397</v>
      </c>
      <c r="E289" s="8">
        <v>45468</v>
      </c>
      <c r="F289" s="8">
        <v>45474</v>
      </c>
      <c r="G289" s="12">
        <v>1386</v>
      </c>
      <c r="H289" s="12">
        <v>69.87</v>
      </c>
      <c r="I289" s="12">
        <v>0</v>
      </c>
      <c r="J289" s="12">
        <v>0</v>
      </c>
      <c r="K289" s="12">
        <v>1386</v>
      </c>
      <c r="L289" s="12">
        <v>69.87</v>
      </c>
      <c r="M289" s="12">
        <v>1316.13</v>
      </c>
    </row>
    <row r="290" spans="1:13" x14ac:dyDescent="0.25">
      <c r="A290" s="7" t="s">
        <v>826</v>
      </c>
      <c r="B290" s="7" t="s">
        <v>1937</v>
      </c>
      <c r="C290" s="12">
        <v>10</v>
      </c>
      <c r="D290" s="7" t="s">
        <v>2397</v>
      </c>
      <c r="E290" s="8">
        <v>45468</v>
      </c>
      <c r="F290" s="8">
        <v>45474</v>
      </c>
      <c r="G290" s="12">
        <v>2820</v>
      </c>
      <c r="H290" s="12">
        <v>142.16</v>
      </c>
      <c r="I290" s="12">
        <v>0</v>
      </c>
      <c r="J290" s="12">
        <v>0</v>
      </c>
      <c r="K290" s="12">
        <v>2820</v>
      </c>
      <c r="L290" s="12">
        <v>142.16</v>
      </c>
      <c r="M290" s="12">
        <v>2677.84</v>
      </c>
    </row>
    <row r="291" spans="1:13" x14ac:dyDescent="0.25">
      <c r="A291" s="7" t="s">
        <v>827</v>
      </c>
      <c r="B291" s="7" t="s">
        <v>1946</v>
      </c>
      <c r="C291" s="12">
        <v>10</v>
      </c>
      <c r="D291" s="7" t="s">
        <v>2397</v>
      </c>
      <c r="E291" s="8">
        <v>45468</v>
      </c>
      <c r="F291" s="8">
        <v>45474</v>
      </c>
      <c r="G291" s="12">
        <v>975</v>
      </c>
      <c r="H291" s="12">
        <v>49.15</v>
      </c>
      <c r="I291" s="12">
        <v>0</v>
      </c>
      <c r="J291" s="12">
        <v>0</v>
      </c>
      <c r="K291" s="12">
        <v>975</v>
      </c>
      <c r="L291" s="12">
        <v>49.15</v>
      </c>
      <c r="M291" s="12">
        <v>925.85</v>
      </c>
    </row>
    <row r="292" spans="1:13" x14ac:dyDescent="0.25">
      <c r="A292" s="7" t="s">
        <v>828</v>
      </c>
      <c r="B292" s="7" t="s">
        <v>1947</v>
      </c>
      <c r="C292" s="12">
        <v>10</v>
      </c>
      <c r="D292" s="7" t="s">
        <v>2397</v>
      </c>
      <c r="E292" s="8">
        <v>45468</v>
      </c>
      <c r="F292" s="8">
        <v>45474</v>
      </c>
      <c r="G292" s="12">
        <v>552</v>
      </c>
      <c r="H292" s="12">
        <v>27.83</v>
      </c>
      <c r="I292" s="12">
        <v>55.2</v>
      </c>
      <c r="J292" s="12">
        <v>55.2</v>
      </c>
      <c r="K292" s="12">
        <v>552</v>
      </c>
      <c r="L292" s="12">
        <v>83.03</v>
      </c>
      <c r="M292" s="12">
        <v>468.97</v>
      </c>
    </row>
    <row r="293" spans="1:13" x14ac:dyDescent="0.25">
      <c r="A293" s="7" t="s">
        <v>829</v>
      </c>
      <c r="B293" s="7" t="s">
        <v>1934</v>
      </c>
      <c r="C293" s="12">
        <v>10</v>
      </c>
      <c r="D293" s="7" t="s">
        <v>2397</v>
      </c>
      <c r="E293" s="8">
        <v>45468</v>
      </c>
      <c r="F293" s="8">
        <v>45474</v>
      </c>
      <c r="G293" s="12">
        <v>306.8</v>
      </c>
      <c r="H293" s="12">
        <v>15.47</v>
      </c>
      <c r="I293" s="12">
        <v>0</v>
      </c>
      <c r="J293" s="12">
        <v>0</v>
      </c>
      <c r="K293" s="12">
        <v>306.8</v>
      </c>
      <c r="L293" s="12">
        <v>15.47</v>
      </c>
      <c r="M293" s="12">
        <v>291.33</v>
      </c>
    </row>
    <row r="294" spans="1:13" x14ac:dyDescent="0.25">
      <c r="A294" s="7" t="s">
        <v>830</v>
      </c>
      <c r="B294" s="7" t="s">
        <v>1948</v>
      </c>
      <c r="C294" s="12">
        <v>10</v>
      </c>
      <c r="D294" s="7" t="s">
        <v>2397</v>
      </c>
      <c r="E294" s="8">
        <v>45468</v>
      </c>
      <c r="F294" s="8">
        <v>45474</v>
      </c>
      <c r="G294" s="12">
        <v>620</v>
      </c>
      <c r="H294" s="12">
        <v>31.25</v>
      </c>
      <c r="I294" s="12">
        <v>0</v>
      </c>
      <c r="J294" s="12">
        <v>0</v>
      </c>
      <c r="K294" s="12">
        <v>620</v>
      </c>
      <c r="L294" s="12">
        <v>31.25</v>
      </c>
      <c r="M294" s="12">
        <v>588.75</v>
      </c>
    </row>
    <row r="295" spans="1:13" x14ac:dyDescent="0.25">
      <c r="A295" s="7" t="s">
        <v>831</v>
      </c>
      <c r="B295" s="7" t="s">
        <v>1949</v>
      </c>
      <c r="C295" s="12">
        <v>10</v>
      </c>
      <c r="D295" s="7" t="s">
        <v>2397</v>
      </c>
      <c r="E295" s="8">
        <v>45468</v>
      </c>
      <c r="F295" s="8">
        <v>45474</v>
      </c>
      <c r="G295" s="12">
        <v>2082.5</v>
      </c>
      <c r="H295" s="12">
        <v>104.98</v>
      </c>
      <c r="I295" s="12">
        <v>0</v>
      </c>
      <c r="J295" s="12">
        <v>0</v>
      </c>
      <c r="K295" s="12">
        <v>2082.5</v>
      </c>
      <c r="L295" s="12">
        <v>104.98</v>
      </c>
      <c r="M295" s="12">
        <v>1977.52</v>
      </c>
    </row>
    <row r="296" spans="1:13" x14ac:dyDescent="0.25">
      <c r="A296" s="7" t="s">
        <v>832</v>
      </c>
      <c r="B296" s="7" t="s">
        <v>1950</v>
      </c>
      <c r="C296" s="12">
        <v>10</v>
      </c>
      <c r="D296" s="7" t="s">
        <v>2397</v>
      </c>
      <c r="E296" s="8">
        <v>45468</v>
      </c>
      <c r="F296" s="8">
        <v>45474</v>
      </c>
      <c r="G296" s="12">
        <v>9187.5</v>
      </c>
      <c r="H296" s="12">
        <v>463.15</v>
      </c>
      <c r="I296" s="12">
        <v>0</v>
      </c>
      <c r="J296" s="12">
        <v>0</v>
      </c>
      <c r="K296" s="12">
        <v>9187.5</v>
      </c>
      <c r="L296" s="12">
        <v>463.15</v>
      </c>
      <c r="M296" s="12">
        <v>8724.35</v>
      </c>
    </row>
    <row r="297" spans="1:13" x14ac:dyDescent="0.25">
      <c r="A297" s="7" t="s">
        <v>833</v>
      </c>
      <c r="B297" s="7" t="s">
        <v>1951</v>
      </c>
      <c r="C297" s="12">
        <v>10</v>
      </c>
      <c r="D297" s="7" t="s">
        <v>2397</v>
      </c>
      <c r="E297" s="8">
        <v>45468</v>
      </c>
      <c r="F297" s="8">
        <v>45474</v>
      </c>
      <c r="G297" s="12">
        <v>3680</v>
      </c>
      <c r="H297" s="12">
        <v>185.51</v>
      </c>
      <c r="I297" s="12">
        <v>368</v>
      </c>
      <c r="J297" s="12">
        <v>368</v>
      </c>
      <c r="K297" s="12">
        <v>3680</v>
      </c>
      <c r="L297" s="12">
        <v>553.51</v>
      </c>
      <c r="M297" s="12">
        <v>3126.49</v>
      </c>
    </row>
    <row r="298" spans="1:13" x14ac:dyDescent="0.25">
      <c r="A298" s="7" t="s">
        <v>834</v>
      </c>
      <c r="B298" s="7" t="s">
        <v>1952</v>
      </c>
      <c r="C298" s="12">
        <v>10</v>
      </c>
      <c r="D298" s="7" t="s">
        <v>2397</v>
      </c>
      <c r="E298" s="8">
        <v>45468</v>
      </c>
      <c r="F298" s="8">
        <v>45474</v>
      </c>
      <c r="G298" s="12">
        <v>4400</v>
      </c>
      <c r="H298" s="12">
        <v>221.81</v>
      </c>
      <c r="I298" s="12">
        <v>440</v>
      </c>
      <c r="J298" s="12">
        <v>440</v>
      </c>
      <c r="K298" s="12">
        <v>4400</v>
      </c>
      <c r="L298" s="12">
        <v>661.81</v>
      </c>
      <c r="M298" s="12">
        <v>3738.19</v>
      </c>
    </row>
    <row r="299" spans="1:13" x14ac:dyDescent="0.25">
      <c r="A299" s="7" t="s">
        <v>835</v>
      </c>
      <c r="B299" s="7" t="s">
        <v>1953</v>
      </c>
      <c r="C299" s="12">
        <v>10</v>
      </c>
      <c r="D299" s="7" t="s">
        <v>2397</v>
      </c>
      <c r="E299" s="8">
        <v>45468</v>
      </c>
      <c r="F299" s="8">
        <v>45474</v>
      </c>
      <c r="G299" s="12">
        <v>2040</v>
      </c>
      <c r="H299" s="12">
        <v>102.84</v>
      </c>
      <c r="I299" s="12">
        <v>204</v>
      </c>
      <c r="J299" s="12">
        <v>204</v>
      </c>
      <c r="K299" s="12">
        <v>2040</v>
      </c>
      <c r="L299" s="12">
        <v>306.83999999999997</v>
      </c>
      <c r="M299" s="12">
        <v>1733.16</v>
      </c>
    </row>
    <row r="300" spans="1:13" x14ac:dyDescent="0.25">
      <c r="A300" s="7" t="s">
        <v>863</v>
      </c>
      <c r="B300" s="7" t="s">
        <v>1980</v>
      </c>
      <c r="C300" s="12">
        <v>10</v>
      </c>
      <c r="D300" s="7" t="s">
        <v>2397</v>
      </c>
      <c r="E300" s="8">
        <v>45468</v>
      </c>
      <c r="F300" s="8">
        <v>45474</v>
      </c>
      <c r="G300" s="12">
        <v>400</v>
      </c>
      <c r="H300" s="12">
        <v>20.16</v>
      </c>
      <c r="I300" s="12">
        <v>40</v>
      </c>
      <c r="J300" s="12">
        <v>40</v>
      </c>
      <c r="K300" s="12">
        <v>400</v>
      </c>
      <c r="L300" s="12">
        <v>60.16</v>
      </c>
      <c r="M300" s="12">
        <v>339.84</v>
      </c>
    </row>
    <row r="301" spans="1:13" x14ac:dyDescent="0.25">
      <c r="A301" s="7" t="s">
        <v>864</v>
      </c>
      <c r="B301" s="7" t="s">
        <v>2001</v>
      </c>
      <c r="C301" s="12">
        <v>10</v>
      </c>
      <c r="D301" s="7" t="s">
        <v>2397</v>
      </c>
      <c r="E301" s="8">
        <v>45468</v>
      </c>
      <c r="F301" s="8">
        <v>45474</v>
      </c>
      <c r="G301" s="12">
        <v>837.42</v>
      </c>
      <c r="H301" s="12">
        <v>42.22</v>
      </c>
      <c r="I301" s="12">
        <v>83.74</v>
      </c>
      <c r="J301" s="12">
        <v>83.74</v>
      </c>
      <c r="K301" s="12">
        <v>837.42</v>
      </c>
      <c r="L301" s="12">
        <v>125.96</v>
      </c>
      <c r="M301" s="12">
        <v>711.46</v>
      </c>
    </row>
    <row r="302" spans="1:13" x14ac:dyDescent="0.25">
      <c r="A302" s="7" t="s">
        <v>865</v>
      </c>
      <c r="B302" s="7" t="s">
        <v>2002</v>
      </c>
      <c r="C302" s="12">
        <v>10</v>
      </c>
      <c r="D302" s="7" t="s">
        <v>2397</v>
      </c>
      <c r="E302" s="8">
        <v>45468</v>
      </c>
      <c r="F302" s="8">
        <v>45474</v>
      </c>
      <c r="G302" s="12">
        <v>1740</v>
      </c>
      <c r="H302" s="12">
        <v>87.72</v>
      </c>
      <c r="I302" s="12">
        <v>174</v>
      </c>
      <c r="J302" s="12">
        <v>174</v>
      </c>
      <c r="K302" s="12">
        <v>1740</v>
      </c>
      <c r="L302" s="12">
        <v>261.72000000000003</v>
      </c>
      <c r="M302" s="12">
        <v>1478.28</v>
      </c>
    </row>
    <row r="303" spans="1:13" x14ac:dyDescent="0.25">
      <c r="A303" s="7" t="s">
        <v>866</v>
      </c>
      <c r="B303" s="7" t="s">
        <v>2003</v>
      </c>
      <c r="C303" s="12">
        <v>10</v>
      </c>
      <c r="D303" s="7" t="s">
        <v>2397</v>
      </c>
      <c r="E303" s="8">
        <v>45468</v>
      </c>
      <c r="F303" s="8">
        <v>45474</v>
      </c>
      <c r="G303" s="12">
        <v>4837</v>
      </c>
      <c r="H303" s="12">
        <v>243.84</v>
      </c>
      <c r="I303" s="12">
        <v>483.7</v>
      </c>
      <c r="J303" s="12">
        <v>483.7</v>
      </c>
      <c r="K303" s="12">
        <v>4837</v>
      </c>
      <c r="L303" s="12">
        <v>727.54</v>
      </c>
      <c r="M303" s="12">
        <v>4109.46</v>
      </c>
    </row>
    <row r="304" spans="1:13" x14ac:dyDescent="0.25">
      <c r="A304" s="7" t="s">
        <v>867</v>
      </c>
      <c r="B304" s="7" t="s">
        <v>2004</v>
      </c>
      <c r="C304" s="12">
        <v>10</v>
      </c>
      <c r="D304" s="7" t="s">
        <v>2397</v>
      </c>
      <c r="E304" s="8">
        <v>45468</v>
      </c>
      <c r="F304" s="8">
        <v>45474</v>
      </c>
      <c r="G304" s="12">
        <v>8872.42</v>
      </c>
      <c r="H304" s="12">
        <v>447.27</v>
      </c>
      <c r="I304" s="12">
        <v>887.24</v>
      </c>
      <c r="J304" s="12">
        <v>887.24</v>
      </c>
      <c r="K304" s="12">
        <v>8872.42</v>
      </c>
      <c r="L304" s="12">
        <v>1334.51</v>
      </c>
      <c r="M304" s="12">
        <v>7537.91</v>
      </c>
    </row>
    <row r="305" spans="1:13" x14ac:dyDescent="0.25">
      <c r="A305" s="7" t="s">
        <v>868</v>
      </c>
      <c r="B305" s="7" t="s">
        <v>2005</v>
      </c>
      <c r="C305" s="12">
        <v>10</v>
      </c>
      <c r="D305" s="7" t="s">
        <v>2397</v>
      </c>
      <c r="E305" s="8">
        <v>45468</v>
      </c>
      <c r="F305" s="8">
        <v>45474</v>
      </c>
      <c r="G305" s="12">
        <v>9083.66</v>
      </c>
      <c r="H305" s="12">
        <v>457.92</v>
      </c>
      <c r="I305" s="12">
        <v>908.37</v>
      </c>
      <c r="J305" s="12">
        <v>908.37</v>
      </c>
      <c r="K305" s="12">
        <v>9083.66</v>
      </c>
      <c r="L305" s="12">
        <v>1366.29</v>
      </c>
      <c r="M305" s="12">
        <v>7717.37</v>
      </c>
    </row>
    <row r="306" spans="1:13" x14ac:dyDescent="0.25">
      <c r="A306" s="7" t="s">
        <v>869</v>
      </c>
      <c r="B306" s="7" t="s">
        <v>2006</v>
      </c>
      <c r="C306" s="12">
        <v>10</v>
      </c>
      <c r="D306" s="7" t="s">
        <v>2397</v>
      </c>
      <c r="E306" s="8">
        <v>45468</v>
      </c>
      <c r="F306" s="8">
        <v>45474</v>
      </c>
      <c r="G306" s="12">
        <v>2574.9899999999998</v>
      </c>
      <c r="H306" s="12">
        <v>129.81</v>
      </c>
      <c r="I306" s="12">
        <v>257.5</v>
      </c>
      <c r="J306" s="12">
        <v>257.5</v>
      </c>
      <c r="K306" s="12">
        <v>2574.9899999999998</v>
      </c>
      <c r="L306" s="12">
        <v>387.31</v>
      </c>
      <c r="M306" s="12">
        <v>2187.6799999999998</v>
      </c>
    </row>
    <row r="307" spans="1:13" x14ac:dyDescent="0.25">
      <c r="A307" s="7" t="s">
        <v>870</v>
      </c>
      <c r="B307" s="7" t="s">
        <v>2007</v>
      </c>
      <c r="C307" s="12">
        <v>10</v>
      </c>
      <c r="D307" s="7" t="s">
        <v>2397</v>
      </c>
      <c r="E307" s="8">
        <v>45468</v>
      </c>
      <c r="F307" s="8">
        <v>45474</v>
      </c>
      <c r="G307" s="12">
        <v>5640.6</v>
      </c>
      <c r="H307" s="12">
        <v>284.35000000000002</v>
      </c>
      <c r="I307" s="12">
        <v>564.05999999999995</v>
      </c>
      <c r="J307" s="12">
        <v>564.05999999999995</v>
      </c>
      <c r="K307" s="12">
        <v>5640.6</v>
      </c>
      <c r="L307" s="12">
        <v>848.41</v>
      </c>
      <c r="M307" s="12">
        <v>4792.1899999999996</v>
      </c>
    </row>
    <row r="308" spans="1:13" x14ac:dyDescent="0.25">
      <c r="A308" s="7" t="s">
        <v>871</v>
      </c>
      <c r="B308" s="7" t="s">
        <v>2008</v>
      </c>
      <c r="C308" s="12">
        <v>10</v>
      </c>
      <c r="D308" s="7" t="s">
        <v>2397</v>
      </c>
      <c r="E308" s="8">
        <v>45468</v>
      </c>
      <c r="F308" s="8">
        <v>45474</v>
      </c>
      <c r="G308" s="12">
        <v>3760.4</v>
      </c>
      <c r="H308" s="12">
        <v>189.57</v>
      </c>
      <c r="I308" s="12">
        <v>376.04</v>
      </c>
      <c r="J308" s="12">
        <v>376.04</v>
      </c>
      <c r="K308" s="12">
        <v>3760.4</v>
      </c>
      <c r="L308" s="12">
        <v>565.61</v>
      </c>
      <c r="M308" s="12">
        <v>3194.79</v>
      </c>
    </row>
    <row r="309" spans="1:13" x14ac:dyDescent="0.25">
      <c r="A309" s="7" t="s">
        <v>872</v>
      </c>
      <c r="B309" s="7" t="s">
        <v>2009</v>
      </c>
      <c r="C309" s="12">
        <v>10</v>
      </c>
      <c r="D309" s="7" t="s">
        <v>2397</v>
      </c>
      <c r="E309" s="8">
        <v>45468</v>
      </c>
      <c r="F309" s="8">
        <v>45474</v>
      </c>
      <c r="G309" s="12">
        <v>18432</v>
      </c>
      <c r="H309" s="12">
        <v>929.17</v>
      </c>
      <c r="I309" s="12">
        <v>1843.2</v>
      </c>
      <c r="J309" s="12">
        <v>1843.2</v>
      </c>
      <c r="K309" s="12">
        <v>18432</v>
      </c>
      <c r="L309" s="12">
        <v>2772.37</v>
      </c>
      <c r="M309" s="12">
        <v>15659.63</v>
      </c>
    </row>
    <row r="310" spans="1:13" x14ac:dyDescent="0.25">
      <c r="A310" s="7" t="s">
        <v>873</v>
      </c>
      <c r="B310" s="7" t="s">
        <v>2010</v>
      </c>
      <c r="C310" s="12">
        <v>10</v>
      </c>
      <c r="D310" s="7" t="s">
        <v>2397</v>
      </c>
      <c r="E310" s="8">
        <v>45468</v>
      </c>
      <c r="F310" s="8">
        <v>45474</v>
      </c>
      <c r="G310" s="12">
        <v>756</v>
      </c>
      <c r="H310" s="12">
        <v>38.11</v>
      </c>
      <c r="I310" s="12">
        <v>75.599999999999994</v>
      </c>
      <c r="J310" s="12">
        <v>75.599999999999994</v>
      </c>
      <c r="K310" s="12">
        <v>756</v>
      </c>
      <c r="L310" s="12">
        <v>113.71</v>
      </c>
      <c r="M310" s="12">
        <v>642.29</v>
      </c>
    </row>
    <row r="311" spans="1:13" x14ac:dyDescent="0.25">
      <c r="A311" s="7" t="s">
        <v>874</v>
      </c>
      <c r="B311" s="7" t="s">
        <v>2011</v>
      </c>
      <c r="C311" s="12">
        <v>10</v>
      </c>
      <c r="D311" s="7" t="s">
        <v>2397</v>
      </c>
      <c r="E311" s="8">
        <v>45468</v>
      </c>
      <c r="F311" s="8">
        <v>45474</v>
      </c>
      <c r="G311" s="12">
        <v>3696</v>
      </c>
      <c r="H311" s="12">
        <v>186.32</v>
      </c>
      <c r="I311" s="12">
        <v>369.6</v>
      </c>
      <c r="J311" s="12">
        <v>369.6</v>
      </c>
      <c r="K311" s="12">
        <v>3696</v>
      </c>
      <c r="L311" s="12">
        <v>555.91999999999996</v>
      </c>
      <c r="M311" s="12">
        <v>3140.08</v>
      </c>
    </row>
    <row r="312" spans="1:13" x14ac:dyDescent="0.25">
      <c r="A312" s="7" t="s">
        <v>875</v>
      </c>
      <c r="B312" s="7" t="s">
        <v>2012</v>
      </c>
      <c r="C312" s="12">
        <v>10</v>
      </c>
      <c r="D312" s="7" t="s">
        <v>2397</v>
      </c>
      <c r="E312" s="8">
        <v>45468</v>
      </c>
      <c r="F312" s="8">
        <v>45474</v>
      </c>
      <c r="G312" s="12">
        <v>5472</v>
      </c>
      <c r="H312" s="12">
        <v>275.85000000000002</v>
      </c>
      <c r="I312" s="12">
        <v>547.20000000000005</v>
      </c>
      <c r="J312" s="12">
        <v>547.20000000000005</v>
      </c>
      <c r="K312" s="12">
        <v>5472</v>
      </c>
      <c r="L312" s="12">
        <v>823.05</v>
      </c>
      <c r="M312" s="12">
        <v>4648.95</v>
      </c>
    </row>
    <row r="313" spans="1:13" x14ac:dyDescent="0.25">
      <c r="A313" s="7" t="s">
        <v>876</v>
      </c>
      <c r="B313" s="7" t="s">
        <v>2013</v>
      </c>
      <c r="C313" s="12">
        <v>10</v>
      </c>
      <c r="D313" s="7" t="s">
        <v>2397</v>
      </c>
      <c r="E313" s="8">
        <v>45468</v>
      </c>
      <c r="F313" s="8">
        <v>45474</v>
      </c>
      <c r="G313" s="12">
        <v>1960</v>
      </c>
      <c r="H313" s="12">
        <v>98.81</v>
      </c>
      <c r="I313" s="12">
        <v>0</v>
      </c>
      <c r="J313" s="12">
        <v>0</v>
      </c>
      <c r="K313" s="12">
        <v>1960</v>
      </c>
      <c r="L313" s="12">
        <v>98.81</v>
      </c>
      <c r="M313" s="12">
        <v>1861.19</v>
      </c>
    </row>
    <row r="314" spans="1:13" x14ac:dyDescent="0.25">
      <c r="A314" s="7" t="s">
        <v>877</v>
      </c>
      <c r="B314" s="7" t="s">
        <v>2014</v>
      </c>
      <c r="C314" s="12">
        <v>10</v>
      </c>
      <c r="D314" s="7" t="s">
        <v>2397</v>
      </c>
      <c r="E314" s="8">
        <v>45468</v>
      </c>
      <c r="F314" s="8">
        <v>45474</v>
      </c>
      <c r="G314" s="12">
        <v>2160</v>
      </c>
      <c r="H314" s="12">
        <v>108.89</v>
      </c>
      <c r="I314" s="12">
        <v>216</v>
      </c>
      <c r="J314" s="12">
        <v>216</v>
      </c>
      <c r="K314" s="12">
        <v>2160</v>
      </c>
      <c r="L314" s="12">
        <v>324.89</v>
      </c>
      <c r="M314" s="12">
        <v>1835.11</v>
      </c>
    </row>
    <row r="315" spans="1:13" x14ac:dyDescent="0.25">
      <c r="A315" s="7" t="s">
        <v>878</v>
      </c>
      <c r="B315" s="7" t="s">
        <v>2015</v>
      </c>
      <c r="C315" s="12">
        <v>10</v>
      </c>
      <c r="D315" s="7" t="s">
        <v>2397</v>
      </c>
      <c r="E315" s="8">
        <v>45468</v>
      </c>
      <c r="F315" s="8">
        <v>45474</v>
      </c>
      <c r="G315" s="12">
        <v>1896</v>
      </c>
      <c r="H315" s="12">
        <v>95.58</v>
      </c>
      <c r="I315" s="12">
        <v>189.6</v>
      </c>
      <c r="J315" s="12">
        <v>189.6</v>
      </c>
      <c r="K315" s="12">
        <v>1896</v>
      </c>
      <c r="L315" s="12">
        <v>285.18</v>
      </c>
      <c r="M315" s="12">
        <v>1610.82</v>
      </c>
    </row>
    <row r="316" spans="1:13" x14ac:dyDescent="0.25">
      <c r="A316" s="7" t="s">
        <v>879</v>
      </c>
      <c r="B316" s="7" t="s">
        <v>2016</v>
      </c>
      <c r="C316" s="12">
        <v>10</v>
      </c>
      <c r="D316" s="7" t="s">
        <v>2397</v>
      </c>
      <c r="E316" s="8">
        <v>45468</v>
      </c>
      <c r="F316" s="8">
        <v>45474</v>
      </c>
      <c r="G316" s="12">
        <v>1750</v>
      </c>
      <c r="H316" s="12">
        <v>88.22</v>
      </c>
      <c r="I316" s="12">
        <v>175</v>
      </c>
      <c r="J316" s="12">
        <v>175</v>
      </c>
      <c r="K316" s="12">
        <v>1750</v>
      </c>
      <c r="L316" s="12">
        <v>263.22000000000003</v>
      </c>
      <c r="M316" s="12">
        <v>1486.78</v>
      </c>
    </row>
    <row r="317" spans="1:13" x14ac:dyDescent="0.25">
      <c r="A317" s="7" t="s">
        <v>880</v>
      </c>
      <c r="B317" s="7" t="s">
        <v>2017</v>
      </c>
      <c r="C317" s="12">
        <v>10</v>
      </c>
      <c r="D317" s="7" t="s">
        <v>2397</v>
      </c>
      <c r="E317" s="8">
        <v>45468</v>
      </c>
      <c r="F317" s="8">
        <v>45474</v>
      </c>
      <c r="G317" s="12">
        <v>36400</v>
      </c>
      <c r="H317" s="12">
        <v>1834.96</v>
      </c>
      <c r="I317" s="12">
        <v>3640</v>
      </c>
      <c r="J317" s="12">
        <v>3640</v>
      </c>
      <c r="K317" s="12">
        <v>36400</v>
      </c>
      <c r="L317" s="12">
        <v>5474.96</v>
      </c>
      <c r="M317" s="12">
        <v>30925.040000000001</v>
      </c>
    </row>
    <row r="318" spans="1:13" x14ac:dyDescent="0.25">
      <c r="A318" s="7" t="s">
        <v>881</v>
      </c>
      <c r="B318" s="7" t="s">
        <v>2018</v>
      </c>
      <c r="C318" s="12">
        <v>10</v>
      </c>
      <c r="D318" s="7" t="s">
        <v>2397</v>
      </c>
      <c r="E318" s="8">
        <v>45468</v>
      </c>
      <c r="F318" s="8">
        <v>45474</v>
      </c>
      <c r="G318" s="12">
        <v>5918.4</v>
      </c>
      <c r="H318" s="12">
        <v>298.35000000000002</v>
      </c>
      <c r="I318" s="12">
        <v>591.84</v>
      </c>
      <c r="J318" s="12">
        <v>591.84</v>
      </c>
      <c r="K318" s="12">
        <v>5918.4</v>
      </c>
      <c r="L318" s="12">
        <v>890.19</v>
      </c>
      <c r="M318" s="12">
        <v>5028.21</v>
      </c>
    </row>
    <row r="319" spans="1:13" x14ac:dyDescent="0.25">
      <c r="A319" s="7" t="s">
        <v>882</v>
      </c>
      <c r="B319" s="7" t="s">
        <v>2019</v>
      </c>
      <c r="C319" s="12">
        <v>10</v>
      </c>
      <c r="D319" s="7" t="s">
        <v>2397</v>
      </c>
      <c r="E319" s="8">
        <v>45468</v>
      </c>
      <c r="F319" s="8">
        <v>45474</v>
      </c>
      <c r="G319" s="12">
        <v>4560</v>
      </c>
      <c r="H319" s="12">
        <v>229.87</v>
      </c>
      <c r="I319" s="12">
        <v>456</v>
      </c>
      <c r="J319" s="12">
        <v>456</v>
      </c>
      <c r="K319" s="12">
        <v>4560</v>
      </c>
      <c r="L319" s="12">
        <v>685.87</v>
      </c>
      <c r="M319" s="12">
        <v>3874.13</v>
      </c>
    </row>
    <row r="320" spans="1:13" x14ac:dyDescent="0.25">
      <c r="A320" s="7" t="s">
        <v>883</v>
      </c>
      <c r="B320" s="7" t="s">
        <v>2020</v>
      </c>
      <c r="C320" s="12">
        <v>10</v>
      </c>
      <c r="D320" s="7" t="s">
        <v>2397</v>
      </c>
      <c r="E320" s="8">
        <v>45468</v>
      </c>
      <c r="F320" s="8">
        <v>45474</v>
      </c>
      <c r="G320" s="12">
        <v>8352</v>
      </c>
      <c r="H320" s="12">
        <v>421.03</v>
      </c>
      <c r="I320" s="12">
        <v>835.2</v>
      </c>
      <c r="J320" s="12">
        <v>835.2</v>
      </c>
      <c r="K320" s="12">
        <v>8352</v>
      </c>
      <c r="L320" s="12">
        <v>1256.23</v>
      </c>
      <c r="M320" s="12">
        <v>7095.77</v>
      </c>
    </row>
    <row r="321" spans="1:13" x14ac:dyDescent="0.25">
      <c r="A321" s="7" t="s">
        <v>884</v>
      </c>
      <c r="B321" s="7" t="s">
        <v>2021</v>
      </c>
      <c r="C321" s="12">
        <v>10</v>
      </c>
      <c r="D321" s="7" t="s">
        <v>2397</v>
      </c>
      <c r="E321" s="8">
        <v>45468</v>
      </c>
      <c r="F321" s="8">
        <v>45474</v>
      </c>
      <c r="G321" s="12">
        <v>3094</v>
      </c>
      <c r="H321" s="12">
        <v>155.97</v>
      </c>
      <c r="I321" s="12">
        <v>309.39999999999998</v>
      </c>
      <c r="J321" s="12">
        <v>309.39999999999998</v>
      </c>
      <c r="K321" s="12">
        <v>3094</v>
      </c>
      <c r="L321" s="12">
        <v>465.37</v>
      </c>
      <c r="M321" s="12">
        <v>2628.63</v>
      </c>
    </row>
    <row r="322" spans="1:13" x14ac:dyDescent="0.25">
      <c r="A322" s="7" t="s">
        <v>885</v>
      </c>
      <c r="B322" s="7" t="s">
        <v>2022</v>
      </c>
      <c r="C322" s="12">
        <v>10</v>
      </c>
      <c r="D322" s="7" t="s">
        <v>2397</v>
      </c>
      <c r="E322" s="8">
        <v>45468</v>
      </c>
      <c r="F322" s="8">
        <v>45474</v>
      </c>
      <c r="G322" s="12">
        <v>1539</v>
      </c>
      <c r="H322" s="12">
        <v>77.58</v>
      </c>
      <c r="I322" s="12">
        <v>153.9</v>
      </c>
      <c r="J322" s="12">
        <v>153.9</v>
      </c>
      <c r="K322" s="12">
        <v>1539</v>
      </c>
      <c r="L322" s="12">
        <v>231.48</v>
      </c>
      <c r="M322" s="12">
        <v>1307.52</v>
      </c>
    </row>
    <row r="323" spans="1:13" x14ac:dyDescent="0.25">
      <c r="A323" s="7" t="s">
        <v>886</v>
      </c>
      <c r="B323" s="7" t="s">
        <v>2023</v>
      </c>
      <c r="C323" s="12">
        <v>10</v>
      </c>
      <c r="D323" s="7" t="s">
        <v>2397</v>
      </c>
      <c r="E323" s="8">
        <v>45468</v>
      </c>
      <c r="F323" s="8">
        <v>45474</v>
      </c>
      <c r="G323" s="12">
        <v>1412.9</v>
      </c>
      <c r="H323" s="12">
        <v>71.23</v>
      </c>
      <c r="I323" s="12">
        <v>141.29</v>
      </c>
      <c r="J323" s="12">
        <v>141.29</v>
      </c>
      <c r="K323" s="12">
        <v>1412.9</v>
      </c>
      <c r="L323" s="12">
        <v>212.52</v>
      </c>
      <c r="M323" s="12">
        <v>1200.3800000000001</v>
      </c>
    </row>
    <row r="324" spans="1:13" x14ac:dyDescent="0.25">
      <c r="A324" s="7" t="s">
        <v>887</v>
      </c>
      <c r="B324" s="7" t="s">
        <v>2024</v>
      </c>
      <c r="C324" s="12">
        <v>10</v>
      </c>
      <c r="D324" s="7" t="s">
        <v>2397</v>
      </c>
      <c r="E324" s="8">
        <v>45468</v>
      </c>
      <c r="F324" s="8">
        <v>45474</v>
      </c>
      <c r="G324" s="12">
        <v>47.42</v>
      </c>
      <c r="H324" s="12">
        <v>2.39</v>
      </c>
      <c r="I324" s="12">
        <v>0</v>
      </c>
      <c r="J324" s="12">
        <v>0</v>
      </c>
      <c r="K324" s="12">
        <v>47.42</v>
      </c>
      <c r="L324" s="12">
        <v>2.39</v>
      </c>
      <c r="M324" s="12">
        <v>45.03</v>
      </c>
    </row>
    <row r="325" spans="1:13" x14ac:dyDescent="0.25">
      <c r="A325" s="7" t="s">
        <v>888</v>
      </c>
      <c r="B325" s="7" t="s">
        <v>2025</v>
      </c>
      <c r="C325" s="12">
        <v>10</v>
      </c>
      <c r="D325" s="7" t="s">
        <v>2397</v>
      </c>
      <c r="E325" s="8">
        <v>45468</v>
      </c>
      <c r="F325" s="8">
        <v>45474</v>
      </c>
      <c r="G325" s="12">
        <v>144.52000000000001</v>
      </c>
      <c r="H325" s="12">
        <v>7.29</v>
      </c>
      <c r="I325" s="12">
        <v>0</v>
      </c>
      <c r="J325" s="12">
        <v>0</v>
      </c>
      <c r="K325" s="12">
        <v>144.52000000000001</v>
      </c>
      <c r="L325" s="12">
        <v>7.29</v>
      </c>
      <c r="M325" s="12">
        <v>137.22999999999999</v>
      </c>
    </row>
    <row r="326" spans="1:13" x14ac:dyDescent="0.25">
      <c r="A326" s="7" t="s">
        <v>889</v>
      </c>
      <c r="B326" s="7" t="s">
        <v>2026</v>
      </c>
      <c r="C326" s="12">
        <v>10</v>
      </c>
      <c r="D326" s="7" t="s">
        <v>2397</v>
      </c>
      <c r="E326" s="8">
        <v>45468</v>
      </c>
      <c r="F326" s="8">
        <v>45474</v>
      </c>
      <c r="G326" s="12">
        <v>65.3</v>
      </c>
      <c r="H326" s="12">
        <v>3.29</v>
      </c>
      <c r="I326" s="12">
        <v>6.53</v>
      </c>
      <c r="J326" s="12">
        <v>6.53</v>
      </c>
      <c r="K326" s="12">
        <v>65.3</v>
      </c>
      <c r="L326" s="12">
        <v>9.82</v>
      </c>
      <c r="M326" s="12">
        <v>55.48</v>
      </c>
    </row>
    <row r="327" spans="1:13" x14ac:dyDescent="0.25">
      <c r="A327" s="7" t="s">
        <v>890</v>
      </c>
      <c r="B327" s="7" t="s">
        <v>2027</v>
      </c>
      <c r="C327" s="12">
        <v>10</v>
      </c>
      <c r="D327" s="7" t="s">
        <v>2397</v>
      </c>
      <c r="E327" s="8">
        <v>45468</v>
      </c>
      <c r="F327" s="8">
        <v>45474</v>
      </c>
      <c r="G327" s="12">
        <v>142.26</v>
      </c>
      <c r="H327" s="12">
        <v>7.17</v>
      </c>
      <c r="I327" s="12">
        <v>0</v>
      </c>
      <c r="J327" s="12">
        <v>0</v>
      </c>
      <c r="K327" s="12">
        <v>142.26</v>
      </c>
      <c r="L327" s="12">
        <v>7.17</v>
      </c>
      <c r="M327" s="12">
        <v>135.09</v>
      </c>
    </row>
    <row r="328" spans="1:13" x14ac:dyDescent="0.25">
      <c r="A328" s="7" t="s">
        <v>891</v>
      </c>
      <c r="B328" s="7" t="s">
        <v>2028</v>
      </c>
      <c r="C328" s="12">
        <v>10</v>
      </c>
      <c r="D328" s="7" t="s">
        <v>2397</v>
      </c>
      <c r="E328" s="8">
        <v>45468</v>
      </c>
      <c r="F328" s="8">
        <v>45474</v>
      </c>
      <c r="G328" s="12">
        <v>47.42</v>
      </c>
      <c r="H328" s="12">
        <v>2.39</v>
      </c>
      <c r="I328" s="12">
        <v>0</v>
      </c>
      <c r="J328" s="12">
        <v>0</v>
      </c>
      <c r="K328" s="12">
        <v>47.42</v>
      </c>
      <c r="L328" s="12">
        <v>2.39</v>
      </c>
      <c r="M328" s="12">
        <v>45.03</v>
      </c>
    </row>
    <row r="329" spans="1:13" x14ac:dyDescent="0.25">
      <c r="A329" s="7" t="s">
        <v>892</v>
      </c>
      <c r="B329" s="7" t="s">
        <v>2029</v>
      </c>
      <c r="C329" s="12">
        <v>10</v>
      </c>
      <c r="D329" s="7" t="s">
        <v>2397</v>
      </c>
      <c r="E329" s="8">
        <v>45468</v>
      </c>
      <c r="F329" s="8">
        <v>45474</v>
      </c>
      <c r="G329" s="12">
        <v>69.03</v>
      </c>
      <c r="H329" s="12">
        <v>3.48</v>
      </c>
      <c r="I329" s="12">
        <v>6.9</v>
      </c>
      <c r="J329" s="12">
        <v>6.9</v>
      </c>
      <c r="K329" s="12">
        <v>69.03</v>
      </c>
      <c r="L329" s="12">
        <v>10.38</v>
      </c>
      <c r="M329" s="12">
        <v>58.65</v>
      </c>
    </row>
    <row r="330" spans="1:13" x14ac:dyDescent="0.25">
      <c r="A330" s="7" t="s">
        <v>893</v>
      </c>
      <c r="B330" s="7" t="s">
        <v>2030</v>
      </c>
      <c r="C330" s="12">
        <v>10</v>
      </c>
      <c r="D330" s="7" t="s">
        <v>2397</v>
      </c>
      <c r="E330" s="8">
        <v>45468</v>
      </c>
      <c r="F330" s="8">
        <v>45474</v>
      </c>
      <c r="G330" s="12">
        <v>3474.19</v>
      </c>
      <c r="H330" s="12">
        <v>175.14</v>
      </c>
      <c r="I330" s="12">
        <v>0</v>
      </c>
      <c r="J330" s="12">
        <v>0</v>
      </c>
      <c r="K330" s="12">
        <v>3474.19</v>
      </c>
      <c r="L330" s="12">
        <v>175.14</v>
      </c>
      <c r="M330" s="12">
        <v>3299.05</v>
      </c>
    </row>
    <row r="331" spans="1:13" x14ac:dyDescent="0.25">
      <c r="A331" s="7" t="s">
        <v>894</v>
      </c>
      <c r="B331" s="7" t="s">
        <v>2031</v>
      </c>
      <c r="C331" s="12">
        <v>10</v>
      </c>
      <c r="D331" s="7" t="s">
        <v>2397</v>
      </c>
      <c r="E331" s="8">
        <v>45468</v>
      </c>
      <c r="F331" s="8">
        <v>45474</v>
      </c>
      <c r="G331" s="12">
        <v>131.53</v>
      </c>
      <c r="H331" s="12">
        <v>6.63</v>
      </c>
      <c r="I331" s="12">
        <v>0</v>
      </c>
      <c r="J331" s="12">
        <v>0</v>
      </c>
      <c r="K331" s="12">
        <v>131.53</v>
      </c>
      <c r="L331" s="12">
        <v>6.63</v>
      </c>
      <c r="M331" s="12">
        <v>124.9</v>
      </c>
    </row>
    <row r="332" spans="1:13" x14ac:dyDescent="0.25">
      <c r="A332" s="7" t="s">
        <v>895</v>
      </c>
      <c r="B332" s="7" t="s">
        <v>2032</v>
      </c>
      <c r="C332" s="12">
        <v>10</v>
      </c>
      <c r="D332" s="7" t="s">
        <v>2397</v>
      </c>
      <c r="E332" s="8">
        <v>45468</v>
      </c>
      <c r="F332" s="8">
        <v>45474</v>
      </c>
      <c r="G332" s="12">
        <v>165.4</v>
      </c>
      <c r="H332" s="12">
        <v>8.34</v>
      </c>
      <c r="I332" s="12">
        <v>16.54</v>
      </c>
      <c r="J332" s="12">
        <v>16.54</v>
      </c>
      <c r="K332" s="12">
        <v>165.4</v>
      </c>
      <c r="L332" s="12">
        <v>24.88</v>
      </c>
      <c r="M332" s="12">
        <v>140.52000000000001</v>
      </c>
    </row>
    <row r="333" spans="1:13" x14ac:dyDescent="0.25">
      <c r="A333" s="7" t="s">
        <v>896</v>
      </c>
      <c r="B333" s="7" t="s">
        <v>2033</v>
      </c>
      <c r="C333" s="12">
        <v>10</v>
      </c>
      <c r="D333" s="7" t="s">
        <v>2397</v>
      </c>
      <c r="E333" s="8">
        <v>45468</v>
      </c>
      <c r="F333" s="8">
        <v>45474</v>
      </c>
      <c r="G333" s="12">
        <v>111.62</v>
      </c>
      <c r="H333" s="12">
        <v>5.63</v>
      </c>
      <c r="I333" s="12">
        <v>0</v>
      </c>
      <c r="J333" s="12">
        <v>0</v>
      </c>
      <c r="K333" s="12">
        <v>111.62</v>
      </c>
      <c r="L333" s="12">
        <v>5.63</v>
      </c>
      <c r="M333" s="12">
        <v>105.99</v>
      </c>
    </row>
    <row r="334" spans="1:13" x14ac:dyDescent="0.25">
      <c r="A334" s="7" t="s">
        <v>897</v>
      </c>
      <c r="B334" s="7" t="s">
        <v>2034</v>
      </c>
      <c r="C334" s="12">
        <v>10</v>
      </c>
      <c r="D334" s="7" t="s">
        <v>2397</v>
      </c>
      <c r="E334" s="8">
        <v>45468</v>
      </c>
      <c r="F334" s="8">
        <v>45474</v>
      </c>
      <c r="G334" s="12">
        <v>16.149999999999999</v>
      </c>
      <c r="H334" s="12">
        <v>0.81</v>
      </c>
      <c r="I334" s="12">
        <v>1.62</v>
      </c>
      <c r="J334" s="12">
        <v>1.62</v>
      </c>
      <c r="K334" s="12">
        <v>16.149999999999999</v>
      </c>
      <c r="L334" s="12">
        <v>2.4300000000000002</v>
      </c>
      <c r="M334" s="12">
        <v>13.72</v>
      </c>
    </row>
    <row r="335" spans="1:13" x14ac:dyDescent="0.25">
      <c r="A335" s="7" t="s">
        <v>898</v>
      </c>
      <c r="B335" s="7" t="s">
        <v>2035</v>
      </c>
      <c r="C335" s="12">
        <v>10</v>
      </c>
      <c r="D335" s="7" t="s">
        <v>2397</v>
      </c>
      <c r="E335" s="8">
        <v>45468</v>
      </c>
      <c r="F335" s="8">
        <v>45474</v>
      </c>
      <c r="G335" s="12">
        <v>144.52000000000001</v>
      </c>
      <c r="H335" s="12">
        <v>7.29</v>
      </c>
      <c r="I335" s="12">
        <v>0</v>
      </c>
      <c r="J335" s="12">
        <v>0</v>
      </c>
      <c r="K335" s="12">
        <v>144.52000000000001</v>
      </c>
      <c r="L335" s="12">
        <v>7.29</v>
      </c>
      <c r="M335" s="12">
        <v>137.22999999999999</v>
      </c>
    </row>
    <row r="336" spans="1:13" x14ac:dyDescent="0.25">
      <c r="A336" s="7" t="s">
        <v>899</v>
      </c>
      <c r="B336" s="7" t="s">
        <v>2036</v>
      </c>
      <c r="C336" s="12">
        <v>10</v>
      </c>
      <c r="D336" s="7" t="s">
        <v>2397</v>
      </c>
      <c r="E336" s="8">
        <v>45468</v>
      </c>
      <c r="F336" s="8">
        <v>45474</v>
      </c>
      <c r="G336" s="12">
        <v>153.55000000000001</v>
      </c>
      <c r="H336" s="12">
        <v>7.74</v>
      </c>
      <c r="I336" s="12">
        <v>15.36</v>
      </c>
      <c r="J336" s="12">
        <v>15.36</v>
      </c>
      <c r="K336" s="12">
        <v>153.55000000000001</v>
      </c>
      <c r="L336" s="12">
        <v>23.1</v>
      </c>
      <c r="M336" s="12">
        <v>130.44999999999999</v>
      </c>
    </row>
    <row r="337" spans="1:13" x14ac:dyDescent="0.25">
      <c r="A337" s="7" t="s">
        <v>900</v>
      </c>
      <c r="B337" s="7" t="s">
        <v>2037</v>
      </c>
      <c r="C337" s="12">
        <v>10</v>
      </c>
      <c r="D337" s="7" t="s">
        <v>2397</v>
      </c>
      <c r="E337" s="8">
        <v>45468</v>
      </c>
      <c r="F337" s="8">
        <v>45474</v>
      </c>
      <c r="G337" s="12">
        <v>36.299999999999997</v>
      </c>
      <c r="H337" s="12">
        <v>1.83</v>
      </c>
      <c r="I337" s="12">
        <v>3.63</v>
      </c>
      <c r="J337" s="12">
        <v>3.63</v>
      </c>
      <c r="K337" s="12">
        <v>36.299999999999997</v>
      </c>
      <c r="L337" s="12">
        <v>5.46</v>
      </c>
      <c r="M337" s="12">
        <v>30.84</v>
      </c>
    </row>
    <row r="338" spans="1:13" x14ac:dyDescent="0.25">
      <c r="A338" s="7" t="s">
        <v>901</v>
      </c>
      <c r="B338" s="7" t="s">
        <v>2038</v>
      </c>
      <c r="C338" s="12">
        <v>10</v>
      </c>
      <c r="D338" s="7" t="s">
        <v>2397</v>
      </c>
      <c r="E338" s="8">
        <v>45468</v>
      </c>
      <c r="F338" s="8">
        <v>45474</v>
      </c>
      <c r="G338" s="12">
        <v>75</v>
      </c>
      <c r="H338" s="12">
        <v>3.78</v>
      </c>
      <c r="I338" s="12">
        <v>7.5</v>
      </c>
      <c r="J338" s="12">
        <v>7.5</v>
      </c>
      <c r="K338" s="12">
        <v>75</v>
      </c>
      <c r="L338" s="12">
        <v>11.28</v>
      </c>
      <c r="M338" s="12">
        <v>63.72</v>
      </c>
    </row>
    <row r="339" spans="1:13" x14ac:dyDescent="0.25">
      <c r="A339" s="7" t="s">
        <v>902</v>
      </c>
      <c r="B339" s="7" t="s">
        <v>2039</v>
      </c>
      <c r="C339" s="12">
        <v>10</v>
      </c>
      <c r="D339" s="7" t="s">
        <v>2397</v>
      </c>
      <c r="E339" s="8">
        <v>45468</v>
      </c>
      <c r="F339" s="8">
        <v>45474</v>
      </c>
      <c r="G339" s="12">
        <v>615.32000000000005</v>
      </c>
      <c r="H339" s="12">
        <v>31.02</v>
      </c>
      <c r="I339" s="12">
        <v>0</v>
      </c>
      <c r="J339" s="12">
        <v>0</v>
      </c>
      <c r="K339" s="12">
        <v>615.32000000000005</v>
      </c>
      <c r="L339" s="12">
        <v>31.02</v>
      </c>
      <c r="M339" s="12">
        <v>584.29999999999995</v>
      </c>
    </row>
    <row r="340" spans="1:13" x14ac:dyDescent="0.25">
      <c r="A340" s="7" t="s">
        <v>903</v>
      </c>
      <c r="B340" s="7" t="s">
        <v>2040</v>
      </c>
      <c r="C340" s="12">
        <v>10</v>
      </c>
      <c r="D340" s="7" t="s">
        <v>2397</v>
      </c>
      <c r="E340" s="8">
        <v>45468</v>
      </c>
      <c r="F340" s="8">
        <v>45474</v>
      </c>
      <c r="G340" s="12">
        <v>172.18</v>
      </c>
      <c r="H340" s="12">
        <v>8.68</v>
      </c>
      <c r="I340" s="12">
        <v>17.22</v>
      </c>
      <c r="J340" s="12">
        <v>17.22</v>
      </c>
      <c r="K340" s="12">
        <v>172.18</v>
      </c>
      <c r="L340" s="12">
        <v>25.9</v>
      </c>
      <c r="M340" s="12">
        <v>146.28</v>
      </c>
    </row>
    <row r="341" spans="1:13" x14ac:dyDescent="0.25">
      <c r="A341" s="7" t="s">
        <v>904</v>
      </c>
      <c r="B341" s="7" t="s">
        <v>2041</v>
      </c>
      <c r="C341" s="12">
        <v>10</v>
      </c>
      <c r="D341" s="7" t="s">
        <v>2397</v>
      </c>
      <c r="E341" s="8">
        <v>45468</v>
      </c>
      <c r="F341" s="8">
        <v>45474</v>
      </c>
      <c r="G341" s="12">
        <v>293.55</v>
      </c>
      <c r="H341" s="12">
        <v>14.8</v>
      </c>
      <c r="I341" s="12">
        <v>29.36</v>
      </c>
      <c r="J341" s="12">
        <v>29.36</v>
      </c>
      <c r="K341" s="12">
        <v>293.55</v>
      </c>
      <c r="L341" s="12">
        <v>44.16</v>
      </c>
      <c r="M341" s="12">
        <v>249.39</v>
      </c>
    </row>
    <row r="342" spans="1:13" x14ac:dyDescent="0.25">
      <c r="A342" s="7" t="s">
        <v>905</v>
      </c>
      <c r="B342" s="7" t="s">
        <v>2042</v>
      </c>
      <c r="C342" s="12">
        <v>10</v>
      </c>
      <c r="D342" s="7" t="s">
        <v>2397</v>
      </c>
      <c r="E342" s="8">
        <v>45468</v>
      </c>
      <c r="F342" s="8">
        <v>45474</v>
      </c>
      <c r="G342" s="12">
        <v>199.84</v>
      </c>
      <c r="H342" s="12">
        <v>10.07</v>
      </c>
      <c r="I342" s="12">
        <v>0</v>
      </c>
      <c r="J342" s="12">
        <v>0</v>
      </c>
      <c r="K342" s="12">
        <v>199.84</v>
      </c>
      <c r="L342" s="12">
        <v>10.07</v>
      </c>
      <c r="M342" s="12">
        <v>189.77</v>
      </c>
    </row>
    <row r="343" spans="1:13" x14ac:dyDescent="0.25">
      <c r="A343" s="7" t="s">
        <v>906</v>
      </c>
      <c r="B343" s="7" t="s">
        <v>2043</v>
      </c>
      <c r="C343" s="12">
        <v>10</v>
      </c>
      <c r="D343" s="7" t="s">
        <v>2397</v>
      </c>
      <c r="E343" s="8">
        <v>45468</v>
      </c>
      <c r="F343" s="8">
        <v>45474</v>
      </c>
      <c r="G343" s="12">
        <v>157.5</v>
      </c>
      <c r="H343" s="12">
        <v>7.94</v>
      </c>
      <c r="I343" s="12">
        <v>0</v>
      </c>
      <c r="J343" s="12">
        <v>0</v>
      </c>
      <c r="K343" s="12">
        <v>157.5</v>
      </c>
      <c r="L343" s="12">
        <v>7.94</v>
      </c>
      <c r="M343" s="12">
        <v>149.56</v>
      </c>
    </row>
    <row r="344" spans="1:13" x14ac:dyDescent="0.25">
      <c r="A344" s="7" t="s">
        <v>907</v>
      </c>
      <c r="B344" s="7" t="s">
        <v>2044</v>
      </c>
      <c r="C344" s="12">
        <v>10</v>
      </c>
      <c r="D344" s="7" t="s">
        <v>2397</v>
      </c>
      <c r="E344" s="8">
        <v>45468</v>
      </c>
      <c r="F344" s="8">
        <v>45474</v>
      </c>
      <c r="G344" s="12">
        <v>329.66</v>
      </c>
      <c r="H344" s="12">
        <v>16.62</v>
      </c>
      <c r="I344" s="12">
        <v>32.97</v>
      </c>
      <c r="J344" s="12">
        <v>32.97</v>
      </c>
      <c r="K344" s="12">
        <v>329.66</v>
      </c>
      <c r="L344" s="12">
        <v>49.59</v>
      </c>
      <c r="M344" s="12">
        <v>280.07</v>
      </c>
    </row>
    <row r="345" spans="1:13" x14ac:dyDescent="0.25">
      <c r="A345" s="7" t="s">
        <v>908</v>
      </c>
      <c r="B345" s="7" t="s">
        <v>2045</v>
      </c>
      <c r="C345" s="12">
        <v>10</v>
      </c>
      <c r="D345" s="7" t="s">
        <v>2397</v>
      </c>
      <c r="E345" s="8">
        <v>45468</v>
      </c>
      <c r="F345" s="8">
        <v>45474</v>
      </c>
      <c r="G345" s="12">
        <v>290.16000000000003</v>
      </c>
      <c r="H345" s="12">
        <v>14.63</v>
      </c>
      <c r="I345" s="12">
        <v>29.02</v>
      </c>
      <c r="J345" s="12">
        <v>29.02</v>
      </c>
      <c r="K345" s="12">
        <v>290.16000000000003</v>
      </c>
      <c r="L345" s="12">
        <v>43.65</v>
      </c>
      <c r="M345" s="12">
        <v>246.51</v>
      </c>
    </row>
    <row r="346" spans="1:13" x14ac:dyDescent="0.25">
      <c r="A346" s="7" t="s">
        <v>909</v>
      </c>
      <c r="B346" s="7" t="s">
        <v>2046</v>
      </c>
      <c r="C346" s="12">
        <v>10</v>
      </c>
      <c r="D346" s="7" t="s">
        <v>2397</v>
      </c>
      <c r="E346" s="8">
        <v>45468</v>
      </c>
      <c r="F346" s="8">
        <v>45474</v>
      </c>
      <c r="G346" s="12">
        <v>291.86</v>
      </c>
      <c r="H346" s="12">
        <v>14.71</v>
      </c>
      <c r="I346" s="12">
        <v>0</v>
      </c>
      <c r="J346" s="12">
        <v>0</v>
      </c>
      <c r="K346" s="12">
        <v>291.86</v>
      </c>
      <c r="L346" s="12">
        <v>14.71</v>
      </c>
      <c r="M346" s="12">
        <v>277.14999999999998</v>
      </c>
    </row>
    <row r="347" spans="1:13" x14ac:dyDescent="0.25">
      <c r="A347" s="7" t="s">
        <v>910</v>
      </c>
      <c r="B347" s="7" t="s">
        <v>2047</v>
      </c>
      <c r="C347" s="12">
        <v>10</v>
      </c>
      <c r="D347" s="7" t="s">
        <v>2397</v>
      </c>
      <c r="E347" s="8">
        <v>45468</v>
      </c>
      <c r="F347" s="8">
        <v>45474</v>
      </c>
      <c r="G347" s="12">
        <v>350</v>
      </c>
      <c r="H347" s="12">
        <v>17.64</v>
      </c>
      <c r="I347" s="12">
        <v>35</v>
      </c>
      <c r="J347" s="12">
        <v>35</v>
      </c>
      <c r="K347" s="12">
        <v>350</v>
      </c>
      <c r="L347" s="12">
        <v>52.64</v>
      </c>
      <c r="M347" s="12">
        <v>297.36</v>
      </c>
    </row>
    <row r="348" spans="1:13" x14ac:dyDescent="0.25">
      <c r="A348" s="7" t="s">
        <v>911</v>
      </c>
      <c r="B348" s="7" t="s">
        <v>2048</v>
      </c>
      <c r="C348" s="12">
        <v>10</v>
      </c>
      <c r="D348" s="7" t="s">
        <v>2397</v>
      </c>
      <c r="E348" s="8">
        <v>45468</v>
      </c>
      <c r="F348" s="8">
        <v>45474</v>
      </c>
      <c r="G348" s="12">
        <v>1050</v>
      </c>
      <c r="H348" s="12">
        <v>52.93</v>
      </c>
      <c r="I348" s="12">
        <v>105</v>
      </c>
      <c r="J348" s="12">
        <v>105</v>
      </c>
      <c r="K348" s="12">
        <v>1050</v>
      </c>
      <c r="L348" s="12">
        <v>157.93</v>
      </c>
      <c r="M348" s="12">
        <v>892.07</v>
      </c>
    </row>
    <row r="349" spans="1:13" x14ac:dyDescent="0.25">
      <c r="A349" s="7" t="s">
        <v>912</v>
      </c>
      <c r="B349" s="7" t="s">
        <v>2049</v>
      </c>
      <c r="C349" s="12">
        <v>10</v>
      </c>
      <c r="D349" s="7" t="s">
        <v>2397</v>
      </c>
      <c r="E349" s="8">
        <v>45468</v>
      </c>
      <c r="F349" s="8">
        <v>45474</v>
      </c>
      <c r="G349" s="12">
        <v>1000</v>
      </c>
      <c r="H349" s="12">
        <v>50.41</v>
      </c>
      <c r="I349" s="12">
        <v>100</v>
      </c>
      <c r="J349" s="12">
        <v>100</v>
      </c>
      <c r="K349" s="12">
        <v>1000</v>
      </c>
      <c r="L349" s="12">
        <v>150.41</v>
      </c>
      <c r="M349" s="12">
        <v>849.59</v>
      </c>
    </row>
    <row r="350" spans="1:13" x14ac:dyDescent="0.25">
      <c r="A350" s="7" t="s">
        <v>913</v>
      </c>
      <c r="B350" s="7" t="s">
        <v>2050</v>
      </c>
      <c r="C350" s="12">
        <v>10</v>
      </c>
      <c r="D350" s="7" t="s">
        <v>2397</v>
      </c>
      <c r="E350" s="8">
        <v>45468</v>
      </c>
      <c r="F350" s="8">
        <v>45474</v>
      </c>
      <c r="G350" s="12">
        <v>1550</v>
      </c>
      <c r="H350" s="12">
        <v>78.14</v>
      </c>
      <c r="I350" s="12">
        <v>155</v>
      </c>
      <c r="J350" s="12">
        <v>155</v>
      </c>
      <c r="K350" s="12">
        <v>1550</v>
      </c>
      <c r="L350" s="12">
        <v>233.14</v>
      </c>
      <c r="M350" s="12">
        <v>1316.86</v>
      </c>
    </row>
    <row r="351" spans="1:13" x14ac:dyDescent="0.25">
      <c r="A351" s="7" t="s">
        <v>914</v>
      </c>
      <c r="B351" s="7" t="s">
        <v>2051</v>
      </c>
      <c r="C351" s="12">
        <v>10</v>
      </c>
      <c r="D351" s="7" t="s">
        <v>2397</v>
      </c>
      <c r="E351" s="8">
        <v>45468</v>
      </c>
      <c r="F351" s="8">
        <v>45474</v>
      </c>
      <c r="G351" s="12">
        <v>1150</v>
      </c>
      <c r="H351" s="12">
        <v>57.97</v>
      </c>
      <c r="I351" s="12">
        <v>115</v>
      </c>
      <c r="J351" s="12">
        <v>115</v>
      </c>
      <c r="K351" s="12">
        <v>1150</v>
      </c>
      <c r="L351" s="12">
        <v>172.97</v>
      </c>
      <c r="M351" s="12">
        <v>977.03</v>
      </c>
    </row>
    <row r="352" spans="1:13" x14ac:dyDescent="0.25">
      <c r="A352" s="7" t="s">
        <v>915</v>
      </c>
      <c r="B352" s="7" t="s">
        <v>2052</v>
      </c>
      <c r="C352" s="12">
        <v>10</v>
      </c>
      <c r="D352" s="7" t="s">
        <v>2397</v>
      </c>
      <c r="E352" s="8">
        <v>45468</v>
      </c>
      <c r="F352" s="8">
        <v>45474</v>
      </c>
      <c r="G352" s="12">
        <v>1600</v>
      </c>
      <c r="H352" s="12">
        <v>80.66</v>
      </c>
      <c r="I352" s="12">
        <v>160</v>
      </c>
      <c r="J352" s="12">
        <v>160</v>
      </c>
      <c r="K352" s="12">
        <v>1600</v>
      </c>
      <c r="L352" s="12">
        <v>240.66</v>
      </c>
      <c r="M352" s="12">
        <v>1359.34</v>
      </c>
    </row>
    <row r="353" spans="1:13" x14ac:dyDescent="0.25">
      <c r="A353" s="7" t="s">
        <v>916</v>
      </c>
      <c r="B353" s="7" t="s">
        <v>2053</v>
      </c>
      <c r="C353" s="12">
        <v>10</v>
      </c>
      <c r="D353" s="7" t="s">
        <v>2397</v>
      </c>
      <c r="E353" s="8">
        <v>45468</v>
      </c>
      <c r="F353" s="8">
        <v>45474</v>
      </c>
      <c r="G353" s="12">
        <v>1600</v>
      </c>
      <c r="H353" s="12">
        <v>80.66</v>
      </c>
      <c r="I353" s="12">
        <v>160</v>
      </c>
      <c r="J353" s="12">
        <v>160</v>
      </c>
      <c r="K353" s="12">
        <v>1600</v>
      </c>
      <c r="L353" s="12">
        <v>240.66</v>
      </c>
      <c r="M353" s="12">
        <v>1359.34</v>
      </c>
    </row>
    <row r="354" spans="1:13" x14ac:dyDescent="0.25">
      <c r="A354" s="7" t="s">
        <v>917</v>
      </c>
      <c r="B354" s="7" t="s">
        <v>2054</v>
      </c>
      <c r="C354" s="12">
        <v>10</v>
      </c>
      <c r="D354" s="7" t="s">
        <v>2397</v>
      </c>
      <c r="E354" s="8">
        <v>45468</v>
      </c>
      <c r="F354" s="8">
        <v>45474</v>
      </c>
      <c r="G354" s="12">
        <v>5000</v>
      </c>
      <c r="H354" s="12">
        <v>252.05</v>
      </c>
      <c r="I354" s="12">
        <v>500</v>
      </c>
      <c r="J354" s="12">
        <v>500</v>
      </c>
      <c r="K354" s="12">
        <v>5000</v>
      </c>
      <c r="L354" s="12">
        <v>752.05</v>
      </c>
      <c r="M354" s="12">
        <v>4247.95</v>
      </c>
    </row>
    <row r="355" spans="1:13" x14ac:dyDescent="0.25">
      <c r="A355" s="7" t="s">
        <v>918</v>
      </c>
      <c r="B355" s="7" t="s">
        <v>2055</v>
      </c>
      <c r="C355" s="12">
        <v>10</v>
      </c>
      <c r="D355" s="7" t="s">
        <v>2397</v>
      </c>
      <c r="E355" s="8">
        <v>45468</v>
      </c>
      <c r="F355" s="8">
        <v>45474</v>
      </c>
      <c r="G355" s="12">
        <v>1000</v>
      </c>
      <c r="H355" s="12">
        <v>50.41</v>
      </c>
      <c r="I355" s="12">
        <v>100</v>
      </c>
      <c r="J355" s="12">
        <v>100</v>
      </c>
      <c r="K355" s="12">
        <v>1000</v>
      </c>
      <c r="L355" s="12">
        <v>150.41</v>
      </c>
      <c r="M355" s="12">
        <v>849.59</v>
      </c>
    </row>
    <row r="356" spans="1:13" x14ac:dyDescent="0.25">
      <c r="A356" s="7" t="s">
        <v>919</v>
      </c>
      <c r="B356" s="7" t="s">
        <v>2056</v>
      </c>
      <c r="C356" s="12">
        <v>10</v>
      </c>
      <c r="D356" s="7" t="s">
        <v>2397</v>
      </c>
      <c r="E356" s="8">
        <v>45468</v>
      </c>
      <c r="F356" s="8">
        <v>45474</v>
      </c>
      <c r="G356" s="12">
        <v>2700</v>
      </c>
      <c r="H356" s="12">
        <v>136.11000000000001</v>
      </c>
      <c r="I356" s="12">
        <v>270</v>
      </c>
      <c r="J356" s="12">
        <v>270</v>
      </c>
      <c r="K356" s="12">
        <v>2700</v>
      </c>
      <c r="L356" s="12">
        <v>406.11</v>
      </c>
      <c r="M356" s="12">
        <v>2293.89</v>
      </c>
    </row>
    <row r="357" spans="1:13" x14ac:dyDescent="0.25">
      <c r="A357" s="7" t="s">
        <v>920</v>
      </c>
      <c r="B357" s="7" t="s">
        <v>2057</v>
      </c>
      <c r="C357" s="12">
        <v>10</v>
      </c>
      <c r="D357" s="7" t="s">
        <v>2397</v>
      </c>
      <c r="E357" s="8">
        <v>45468</v>
      </c>
      <c r="F357" s="8">
        <v>45474</v>
      </c>
      <c r="G357" s="12">
        <v>1200</v>
      </c>
      <c r="H357" s="12">
        <v>60.49</v>
      </c>
      <c r="I357" s="12">
        <v>120</v>
      </c>
      <c r="J357" s="12">
        <v>120</v>
      </c>
      <c r="K357" s="12">
        <v>1200</v>
      </c>
      <c r="L357" s="12">
        <v>180.49</v>
      </c>
      <c r="M357" s="12">
        <v>1019.51</v>
      </c>
    </row>
    <row r="358" spans="1:13" x14ac:dyDescent="0.25">
      <c r="A358" s="7" t="s">
        <v>921</v>
      </c>
      <c r="B358" s="7" t="s">
        <v>2058</v>
      </c>
      <c r="C358" s="12">
        <v>10</v>
      </c>
      <c r="D358" s="7" t="s">
        <v>2397</v>
      </c>
      <c r="E358" s="8">
        <v>45468</v>
      </c>
      <c r="F358" s="8">
        <v>45474</v>
      </c>
      <c r="G358" s="12">
        <v>1550</v>
      </c>
      <c r="H358" s="12">
        <v>78.14</v>
      </c>
      <c r="I358" s="12">
        <v>155</v>
      </c>
      <c r="J358" s="12">
        <v>155</v>
      </c>
      <c r="K358" s="12">
        <v>1550</v>
      </c>
      <c r="L358" s="12">
        <v>233.14</v>
      </c>
      <c r="M358" s="12">
        <v>1316.86</v>
      </c>
    </row>
    <row r="359" spans="1:13" x14ac:dyDescent="0.25">
      <c r="A359" s="7" t="s">
        <v>922</v>
      </c>
      <c r="B359" s="7" t="s">
        <v>2059</v>
      </c>
      <c r="C359" s="12">
        <v>10</v>
      </c>
      <c r="D359" s="7" t="s">
        <v>2397</v>
      </c>
      <c r="E359" s="8">
        <v>45468</v>
      </c>
      <c r="F359" s="8">
        <v>45474</v>
      </c>
      <c r="G359" s="12">
        <v>1380</v>
      </c>
      <c r="H359" s="12">
        <v>69.569999999999993</v>
      </c>
      <c r="I359" s="12">
        <v>138</v>
      </c>
      <c r="J359" s="12">
        <v>138</v>
      </c>
      <c r="K359" s="12">
        <v>1380</v>
      </c>
      <c r="L359" s="12">
        <v>207.57</v>
      </c>
      <c r="M359" s="12">
        <v>1172.43</v>
      </c>
    </row>
    <row r="360" spans="1:13" x14ac:dyDescent="0.25">
      <c r="A360" s="7" t="s">
        <v>923</v>
      </c>
      <c r="B360" s="7" t="s">
        <v>2060</v>
      </c>
      <c r="C360" s="12">
        <v>10</v>
      </c>
      <c r="D360" s="7" t="s">
        <v>2397</v>
      </c>
      <c r="E360" s="8">
        <v>45468</v>
      </c>
      <c r="F360" s="8">
        <v>45474</v>
      </c>
      <c r="G360" s="12">
        <v>500</v>
      </c>
      <c r="H360" s="12">
        <v>25.21</v>
      </c>
      <c r="I360" s="12">
        <v>50</v>
      </c>
      <c r="J360" s="12">
        <v>50</v>
      </c>
      <c r="K360" s="12">
        <v>500</v>
      </c>
      <c r="L360" s="12">
        <v>75.209999999999994</v>
      </c>
      <c r="M360" s="12">
        <v>424.79</v>
      </c>
    </row>
    <row r="361" spans="1:13" x14ac:dyDescent="0.25">
      <c r="A361" s="7" t="s">
        <v>924</v>
      </c>
      <c r="B361" s="7" t="s">
        <v>2061</v>
      </c>
      <c r="C361" s="12">
        <v>10</v>
      </c>
      <c r="D361" s="7" t="s">
        <v>2397</v>
      </c>
      <c r="E361" s="8">
        <v>45468</v>
      </c>
      <c r="F361" s="8">
        <v>45474</v>
      </c>
      <c r="G361" s="12">
        <v>550</v>
      </c>
      <c r="H361" s="12">
        <v>27.73</v>
      </c>
      <c r="I361" s="12">
        <v>55</v>
      </c>
      <c r="J361" s="12">
        <v>55</v>
      </c>
      <c r="K361" s="12">
        <v>550</v>
      </c>
      <c r="L361" s="12">
        <v>82.73</v>
      </c>
      <c r="M361" s="12">
        <v>467.27</v>
      </c>
    </row>
    <row r="362" spans="1:13" x14ac:dyDescent="0.25">
      <c r="A362" s="7" t="s">
        <v>925</v>
      </c>
      <c r="B362" s="7" t="s">
        <v>2062</v>
      </c>
      <c r="C362" s="12">
        <v>10</v>
      </c>
      <c r="D362" s="7" t="s">
        <v>2397</v>
      </c>
      <c r="E362" s="8">
        <v>45468</v>
      </c>
      <c r="F362" s="8">
        <v>45474</v>
      </c>
      <c r="G362" s="12">
        <v>850</v>
      </c>
      <c r="H362" s="12">
        <v>42.85</v>
      </c>
      <c r="I362" s="12">
        <v>85</v>
      </c>
      <c r="J362" s="12">
        <v>85</v>
      </c>
      <c r="K362" s="12">
        <v>850</v>
      </c>
      <c r="L362" s="12">
        <v>127.85</v>
      </c>
      <c r="M362" s="12">
        <v>722.15</v>
      </c>
    </row>
    <row r="363" spans="1:13" x14ac:dyDescent="0.25">
      <c r="A363" s="7" t="s">
        <v>926</v>
      </c>
      <c r="B363" s="7" t="s">
        <v>2063</v>
      </c>
      <c r="C363" s="12">
        <v>10</v>
      </c>
      <c r="D363" s="7" t="s">
        <v>2397</v>
      </c>
      <c r="E363" s="8">
        <v>45468</v>
      </c>
      <c r="F363" s="8">
        <v>45474</v>
      </c>
      <c r="G363" s="12">
        <v>680</v>
      </c>
      <c r="H363" s="12">
        <v>34.28</v>
      </c>
      <c r="I363" s="12">
        <v>68</v>
      </c>
      <c r="J363" s="12">
        <v>68</v>
      </c>
      <c r="K363" s="12">
        <v>680</v>
      </c>
      <c r="L363" s="12">
        <v>102.28</v>
      </c>
      <c r="M363" s="12">
        <v>577.72</v>
      </c>
    </row>
    <row r="364" spans="1:13" x14ac:dyDescent="0.25">
      <c r="A364" s="7" t="s">
        <v>927</v>
      </c>
      <c r="B364" s="7" t="s">
        <v>2064</v>
      </c>
      <c r="C364" s="12">
        <v>10</v>
      </c>
      <c r="D364" s="7" t="s">
        <v>2397</v>
      </c>
      <c r="E364" s="8">
        <v>45468</v>
      </c>
      <c r="F364" s="8">
        <v>45474</v>
      </c>
      <c r="G364" s="12">
        <v>900</v>
      </c>
      <c r="H364" s="12">
        <v>45.37</v>
      </c>
      <c r="I364" s="12">
        <v>90</v>
      </c>
      <c r="J364" s="12">
        <v>90</v>
      </c>
      <c r="K364" s="12">
        <v>900</v>
      </c>
      <c r="L364" s="12">
        <v>135.37</v>
      </c>
      <c r="M364" s="12">
        <v>764.63</v>
      </c>
    </row>
    <row r="365" spans="1:13" x14ac:dyDescent="0.25">
      <c r="A365" s="7" t="s">
        <v>928</v>
      </c>
      <c r="B365" s="7" t="s">
        <v>2065</v>
      </c>
      <c r="C365" s="12">
        <v>10</v>
      </c>
      <c r="D365" s="7" t="s">
        <v>2397</v>
      </c>
      <c r="E365" s="8">
        <v>45468</v>
      </c>
      <c r="F365" s="8">
        <v>45474</v>
      </c>
      <c r="G365" s="12">
        <v>4800</v>
      </c>
      <c r="H365" s="12">
        <v>241.97</v>
      </c>
      <c r="I365" s="12">
        <v>480</v>
      </c>
      <c r="J365" s="12">
        <v>480</v>
      </c>
      <c r="K365" s="12">
        <v>4800</v>
      </c>
      <c r="L365" s="12">
        <v>721.97</v>
      </c>
      <c r="M365" s="12">
        <v>4078.03</v>
      </c>
    </row>
    <row r="366" spans="1:13" x14ac:dyDescent="0.25">
      <c r="A366" s="7" t="s">
        <v>929</v>
      </c>
      <c r="B366" s="7" t="s">
        <v>2066</v>
      </c>
      <c r="C366" s="12">
        <v>10</v>
      </c>
      <c r="D366" s="7" t="s">
        <v>2397</v>
      </c>
      <c r="E366" s="8">
        <v>45468</v>
      </c>
      <c r="F366" s="8">
        <v>45474</v>
      </c>
      <c r="G366" s="12">
        <v>14850</v>
      </c>
      <c r="H366" s="12">
        <v>748.6</v>
      </c>
      <c r="I366" s="12">
        <v>1485</v>
      </c>
      <c r="J366" s="12">
        <v>1485</v>
      </c>
      <c r="K366" s="12">
        <v>14850</v>
      </c>
      <c r="L366" s="12">
        <v>2233.6</v>
      </c>
      <c r="M366" s="12">
        <v>12616.4</v>
      </c>
    </row>
    <row r="367" spans="1:13" x14ac:dyDescent="0.25">
      <c r="A367" s="7" t="s">
        <v>930</v>
      </c>
      <c r="B367" s="7" t="s">
        <v>2067</v>
      </c>
      <c r="C367" s="12">
        <v>10</v>
      </c>
      <c r="D367" s="7" t="s">
        <v>2397</v>
      </c>
      <c r="E367" s="8">
        <v>45468</v>
      </c>
      <c r="F367" s="8">
        <v>45474</v>
      </c>
      <c r="G367" s="12">
        <v>10000</v>
      </c>
      <c r="H367" s="12">
        <v>504.11</v>
      </c>
      <c r="I367" s="12">
        <v>1000</v>
      </c>
      <c r="J367" s="12">
        <v>1000</v>
      </c>
      <c r="K367" s="12">
        <v>10000</v>
      </c>
      <c r="L367" s="12">
        <v>1504.11</v>
      </c>
      <c r="M367" s="12">
        <v>8495.89</v>
      </c>
    </row>
    <row r="368" spans="1:13" x14ac:dyDescent="0.25">
      <c r="A368" s="7" t="s">
        <v>931</v>
      </c>
      <c r="B368" s="7" t="s">
        <v>2068</v>
      </c>
      <c r="C368" s="12">
        <v>10</v>
      </c>
      <c r="D368" s="7" t="s">
        <v>2397</v>
      </c>
      <c r="E368" s="8">
        <v>45468</v>
      </c>
      <c r="F368" s="8">
        <v>45474</v>
      </c>
      <c r="G368" s="12">
        <v>9890</v>
      </c>
      <c r="H368" s="12">
        <v>498.56</v>
      </c>
      <c r="I368" s="12">
        <v>989</v>
      </c>
      <c r="J368" s="12">
        <v>989</v>
      </c>
      <c r="K368" s="12">
        <v>9890</v>
      </c>
      <c r="L368" s="12">
        <v>1487.56</v>
      </c>
      <c r="M368" s="12">
        <v>8402.44</v>
      </c>
    </row>
    <row r="369" spans="1:13" x14ac:dyDescent="0.25">
      <c r="A369" s="7" t="s">
        <v>932</v>
      </c>
      <c r="B369" s="7" t="s">
        <v>2069</v>
      </c>
      <c r="C369" s="12">
        <v>10</v>
      </c>
      <c r="D369" s="7" t="s">
        <v>2397</v>
      </c>
      <c r="E369" s="8">
        <v>45468</v>
      </c>
      <c r="F369" s="8">
        <v>45474</v>
      </c>
      <c r="G369" s="12">
        <v>540</v>
      </c>
      <c r="H369" s="12">
        <v>27.22</v>
      </c>
      <c r="I369" s="12">
        <v>54</v>
      </c>
      <c r="J369" s="12">
        <v>54</v>
      </c>
      <c r="K369" s="12">
        <v>540</v>
      </c>
      <c r="L369" s="12">
        <v>81.22</v>
      </c>
      <c r="M369" s="12">
        <v>458.78</v>
      </c>
    </row>
    <row r="370" spans="1:13" x14ac:dyDescent="0.25">
      <c r="A370" s="7" t="s">
        <v>933</v>
      </c>
      <c r="B370" s="7" t="s">
        <v>2070</v>
      </c>
      <c r="C370" s="12">
        <v>10</v>
      </c>
      <c r="D370" s="7" t="s">
        <v>2397</v>
      </c>
      <c r="E370" s="8">
        <v>45468</v>
      </c>
      <c r="F370" s="8">
        <v>45474</v>
      </c>
      <c r="G370" s="12">
        <v>4000</v>
      </c>
      <c r="H370" s="12">
        <v>201.64</v>
      </c>
      <c r="I370" s="12">
        <v>400</v>
      </c>
      <c r="J370" s="12">
        <v>400</v>
      </c>
      <c r="K370" s="12">
        <v>4000</v>
      </c>
      <c r="L370" s="12">
        <v>601.64</v>
      </c>
      <c r="M370" s="12">
        <v>3398.36</v>
      </c>
    </row>
    <row r="371" spans="1:13" x14ac:dyDescent="0.25">
      <c r="A371" s="7" t="s">
        <v>934</v>
      </c>
      <c r="B371" s="7" t="s">
        <v>2071</v>
      </c>
      <c r="C371" s="12">
        <v>10</v>
      </c>
      <c r="D371" s="7" t="s">
        <v>2397</v>
      </c>
      <c r="E371" s="8">
        <v>45468</v>
      </c>
      <c r="F371" s="8">
        <v>45474</v>
      </c>
      <c r="G371" s="12">
        <v>1000</v>
      </c>
      <c r="H371" s="12">
        <v>50.41</v>
      </c>
      <c r="I371" s="12">
        <v>100</v>
      </c>
      <c r="J371" s="12">
        <v>100</v>
      </c>
      <c r="K371" s="12">
        <v>1000</v>
      </c>
      <c r="L371" s="12">
        <v>150.41</v>
      </c>
      <c r="M371" s="12">
        <v>849.59</v>
      </c>
    </row>
    <row r="372" spans="1:13" x14ac:dyDescent="0.25">
      <c r="A372" s="7" t="s">
        <v>935</v>
      </c>
      <c r="B372" s="7" t="s">
        <v>2072</v>
      </c>
      <c r="C372" s="12">
        <v>10</v>
      </c>
      <c r="D372" s="7" t="s">
        <v>2397</v>
      </c>
      <c r="E372" s="8">
        <v>45468</v>
      </c>
      <c r="F372" s="8">
        <v>45474</v>
      </c>
      <c r="G372" s="12">
        <v>5800</v>
      </c>
      <c r="H372" s="12">
        <v>292.38</v>
      </c>
      <c r="I372" s="12">
        <v>580</v>
      </c>
      <c r="J372" s="12">
        <v>580</v>
      </c>
      <c r="K372" s="12">
        <v>5800</v>
      </c>
      <c r="L372" s="12">
        <v>872.38</v>
      </c>
      <c r="M372" s="12">
        <v>4927.62</v>
      </c>
    </row>
    <row r="373" spans="1:13" x14ac:dyDescent="0.25">
      <c r="A373" s="7" t="s">
        <v>936</v>
      </c>
      <c r="B373" s="7" t="s">
        <v>2073</v>
      </c>
      <c r="C373" s="12">
        <v>10</v>
      </c>
      <c r="D373" s="7" t="s">
        <v>2397</v>
      </c>
      <c r="E373" s="8">
        <v>45468</v>
      </c>
      <c r="F373" s="8">
        <v>45474</v>
      </c>
      <c r="G373" s="12">
        <v>139.5</v>
      </c>
      <c r="H373" s="12">
        <v>7.03</v>
      </c>
      <c r="I373" s="12">
        <v>13.95</v>
      </c>
      <c r="J373" s="12">
        <v>13.95</v>
      </c>
      <c r="K373" s="12">
        <v>139.5</v>
      </c>
      <c r="L373" s="12">
        <v>20.98</v>
      </c>
      <c r="M373" s="12">
        <v>118.52</v>
      </c>
    </row>
    <row r="374" spans="1:13" x14ac:dyDescent="0.25">
      <c r="A374" s="7" t="s">
        <v>937</v>
      </c>
      <c r="B374" s="7" t="s">
        <v>2074</v>
      </c>
      <c r="C374" s="12">
        <v>10</v>
      </c>
      <c r="D374" s="7" t="s">
        <v>2397</v>
      </c>
      <c r="E374" s="8">
        <v>45468</v>
      </c>
      <c r="F374" s="8">
        <v>45474</v>
      </c>
      <c r="G374" s="12">
        <v>182.9</v>
      </c>
      <c r="H374" s="12">
        <v>9.2200000000000006</v>
      </c>
      <c r="I374" s="12">
        <v>18.29</v>
      </c>
      <c r="J374" s="12">
        <v>18.29</v>
      </c>
      <c r="K374" s="12">
        <v>182.9</v>
      </c>
      <c r="L374" s="12">
        <v>27.51</v>
      </c>
      <c r="M374" s="12">
        <v>155.38999999999999</v>
      </c>
    </row>
    <row r="375" spans="1:13" x14ac:dyDescent="0.25">
      <c r="A375" s="7" t="s">
        <v>938</v>
      </c>
      <c r="B375" s="7" t="s">
        <v>2075</v>
      </c>
      <c r="C375" s="12">
        <v>10</v>
      </c>
      <c r="D375" s="7" t="s">
        <v>2397</v>
      </c>
      <c r="E375" s="8">
        <v>45468</v>
      </c>
      <c r="F375" s="8">
        <v>45474</v>
      </c>
      <c r="G375" s="12">
        <v>3131</v>
      </c>
      <c r="H375" s="12">
        <v>157.84</v>
      </c>
      <c r="I375" s="12">
        <v>0</v>
      </c>
      <c r="J375" s="12">
        <v>0</v>
      </c>
      <c r="K375" s="12">
        <v>3131</v>
      </c>
      <c r="L375" s="12">
        <v>157.84</v>
      </c>
      <c r="M375" s="12">
        <v>2973.16</v>
      </c>
    </row>
    <row r="376" spans="1:13" x14ac:dyDescent="0.25">
      <c r="A376" s="7" t="s">
        <v>939</v>
      </c>
      <c r="B376" s="7" t="s">
        <v>2076</v>
      </c>
      <c r="C376" s="12">
        <v>10</v>
      </c>
      <c r="D376" s="7" t="s">
        <v>2397</v>
      </c>
      <c r="E376" s="8">
        <v>45468</v>
      </c>
      <c r="F376" s="8">
        <v>45474</v>
      </c>
      <c r="G376" s="12">
        <v>3286</v>
      </c>
      <c r="H376" s="12">
        <v>165.65</v>
      </c>
      <c r="I376" s="12">
        <v>328.6</v>
      </c>
      <c r="J376" s="12">
        <v>328.6</v>
      </c>
      <c r="K376" s="12">
        <v>3286</v>
      </c>
      <c r="L376" s="12">
        <v>494.25</v>
      </c>
      <c r="M376" s="12">
        <v>2791.75</v>
      </c>
    </row>
    <row r="377" spans="1:13" x14ac:dyDescent="0.25">
      <c r="A377" s="7" t="s">
        <v>940</v>
      </c>
      <c r="B377" s="7" t="s">
        <v>2077</v>
      </c>
      <c r="C377" s="12">
        <v>10</v>
      </c>
      <c r="D377" s="7" t="s">
        <v>2397</v>
      </c>
      <c r="E377" s="8">
        <v>45468</v>
      </c>
      <c r="F377" s="8">
        <v>45474</v>
      </c>
      <c r="G377" s="12">
        <v>7192</v>
      </c>
      <c r="H377" s="12">
        <v>362.56</v>
      </c>
      <c r="I377" s="12">
        <v>0</v>
      </c>
      <c r="J377" s="12">
        <v>0</v>
      </c>
      <c r="K377" s="12">
        <v>7192</v>
      </c>
      <c r="L377" s="12">
        <v>362.56</v>
      </c>
      <c r="M377" s="12">
        <v>6829.44</v>
      </c>
    </row>
    <row r="378" spans="1:13" x14ac:dyDescent="0.25">
      <c r="A378" s="7" t="s">
        <v>941</v>
      </c>
      <c r="B378" s="7" t="s">
        <v>2078</v>
      </c>
      <c r="C378" s="12">
        <v>10</v>
      </c>
      <c r="D378" s="7" t="s">
        <v>2397</v>
      </c>
      <c r="E378" s="8">
        <v>45468</v>
      </c>
      <c r="F378" s="8">
        <v>45474</v>
      </c>
      <c r="G378" s="12">
        <v>126.48</v>
      </c>
      <c r="H378" s="12">
        <v>6.38</v>
      </c>
      <c r="I378" s="12">
        <v>12.65</v>
      </c>
      <c r="J378" s="12">
        <v>12.65</v>
      </c>
      <c r="K378" s="12">
        <v>126.48</v>
      </c>
      <c r="L378" s="12">
        <v>19.03</v>
      </c>
      <c r="M378" s="12">
        <v>107.45</v>
      </c>
    </row>
    <row r="379" spans="1:13" x14ac:dyDescent="0.25">
      <c r="A379" s="7" t="s">
        <v>942</v>
      </c>
      <c r="B379" s="7" t="s">
        <v>2079</v>
      </c>
      <c r="C379" s="12">
        <v>10</v>
      </c>
      <c r="D379" s="7" t="s">
        <v>2397</v>
      </c>
      <c r="E379" s="8">
        <v>45468</v>
      </c>
      <c r="F379" s="8">
        <v>45474</v>
      </c>
      <c r="G379" s="12">
        <v>5312.16</v>
      </c>
      <c r="H379" s="12">
        <v>267.79000000000002</v>
      </c>
      <c r="I379" s="12">
        <v>531.22</v>
      </c>
      <c r="J379" s="12">
        <v>531.22</v>
      </c>
      <c r="K379" s="12">
        <v>5312.16</v>
      </c>
      <c r="L379" s="12">
        <v>799.01</v>
      </c>
      <c r="M379" s="12">
        <v>4513.1499999999996</v>
      </c>
    </row>
    <row r="380" spans="1:13" x14ac:dyDescent="0.25">
      <c r="A380" s="7" t="s">
        <v>943</v>
      </c>
      <c r="B380" s="7" t="s">
        <v>2080</v>
      </c>
      <c r="C380" s="12">
        <v>10</v>
      </c>
      <c r="D380" s="7" t="s">
        <v>2397</v>
      </c>
      <c r="E380" s="8">
        <v>45468</v>
      </c>
      <c r="F380" s="8">
        <v>45474</v>
      </c>
      <c r="G380" s="12">
        <v>499.1</v>
      </c>
      <c r="H380" s="12">
        <v>25.16</v>
      </c>
      <c r="I380" s="12">
        <v>49.91</v>
      </c>
      <c r="J380" s="12">
        <v>49.91</v>
      </c>
      <c r="K380" s="12">
        <v>499.1</v>
      </c>
      <c r="L380" s="12">
        <v>75.069999999999993</v>
      </c>
      <c r="M380" s="12">
        <v>424.03</v>
      </c>
    </row>
    <row r="381" spans="1:13" x14ac:dyDescent="0.25">
      <c r="A381" s="7" t="s">
        <v>944</v>
      </c>
      <c r="B381" s="7" t="s">
        <v>2081</v>
      </c>
      <c r="C381" s="12">
        <v>10</v>
      </c>
      <c r="D381" s="7" t="s">
        <v>2397</v>
      </c>
      <c r="E381" s="8">
        <v>45468</v>
      </c>
      <c r="F381" s="8">
        <v>45474</v>
      </c>
      <c r="G381" s="12">
        <v>1171.8</v>
      </c>
      <c r="H381" s="12">
        <v>59.07</v>
      </c>
      <c r="I381" s="12">
        <v>117.18</v>
      </c>
      <c r="J381" s="12">
        <v>117.18</v>
      </c>
      <c r="K381" s="12">
        <v>1171.8</v>
      </c>
      <c r="L381" s="12">
        <v>176.25</v>
      </c>
      <c r="M381" s="12">
        <v>995.55</v>
      </c>
    </row>
    <row r="382" spans="1:13" x14ac:dyDescent="0.25">
      <c r="A382" s="7" t="s">
        <v>945</v>
      </c>
      <c r="B382" s="7" t="s">
        <v>2082</v>
      </c>
      <c r="C382" s="12">
        <v>10</v>
      </c>
      <c r="D382" s="7" t="s">
        <v>2397</v>
      </c>
      <c r="E382" s="8">
        <v>45468</v>
      </c>
      <c r="F382" s="8">
        <v>45474</v>
      </c>
      <c r="G382" s="12">
        <v>6720</v>
      </c>
      <c r="H382" s="12">
        <v>338.76</v>
      </c>
      <c r="I382" s="12">
        <v>672</v>
      </c>
      <c r="J382" s="12">
        <v>672</v>
      </c>
      <c r="K382" s="12">
        <v>6720</v>
      </c>
      <c r="L382" s="12">
        <v>1010.76</v>
      </c>
      <c r="M382" s="12">
        <v>5709.24</v>
      </c>
    </row>
    <row r="383" spans="1:13" x14ac:dyDescent="0.25">
      <c r="A383" s="7" t="s">
        <v>946</v>
      </c>
      <c r="B383" s="7" t="s">
        <v>2083</v>
      </c>
      <c r="C383" s="12">
        <v>10</v>
      </c>
      <c r="D383" s="7" t="s">
        <v>2397</v>
      </c>
      <c r="E383" s="8">
        <v>45468</v>
      </c>
      <c r="F383" s="8">
        <v>45474</v>
      </c>
      <c r="G383" s="12">
        <v>8836</v>
      </c>
      <c r="H383" s="12">
        <v>445.43</v>
      </c>
      <c r="I383" s="12">
        <v>883.6</v>
      </c>
      <c r="J383" s="12">
        <v>883.6</v>
      </c>
      <c r="K383" s="12">
        <v>8836</v>
      </c>
      <c r="L383" s="12">
        <v>1329.03</v>
      </c>
      <c r="M383" s="12">
        <v>7506.97</v>
      </c>
    </row>
    <row r="384" spans="1:13" x14ac:dyDescent="0.25">
      <c r="A384" s="7" t="s">
        <v>947</v>
      </c>
      <c r="B384" s="7" t="s">
        <v>2084</v>
      </c>
      <c r="C384" s="12">
        <v>10</v>
      </c>
      <c r="D384" s="7" t="s">
        <v>2397</v>
      </c>
      <c r="E384" s="8">
        <v>45468</v>
      </c>
      <c r="F384" s="8">
        <v>45474</v>
      </c>
      <c r="G384" s="12">
        <v>9556</v>
      </c>
      <c r="H384" s="12">
        <v>481.73</v>
      </c>
      <c r="I384" s="12">
        <v>955.6</v>
      </c>
      <c r="J384" s="12">
        <v>955.6</v>
      </c>
      <c r="K384" s="12">
        <v>9556</v>
      </c>
      <c r="L384" s="12">
        <v>1437.33</v>
      </c>
      <c r="M384" s="12">
        <v>8118.67</v>
      </c>
    </row>
    <row r="385" spans="1:13" x14ac:dyDescent="0.25">
      <c r="A385" s="7" t="s">
        <v>948</v>
      </c>
      <c r="B385" s="7" t="s">
        <v>2085</v>
      </c>
      <c r="C385" s="12">
        <v>10</v>
      </c>
      <c r="D385" s="7" t="s">
        <v>2397</v>
      </c>
      <c r="E385" s="8">
        <v>45468</v>
      </c>
      <c r="F385" s="8">
        <v>45474</v>
      </c>
      <c r="G385" s="12">
        <v>30000</v>
      </c>
      <c r="H385" s="12">
        <v>1512.33</v>
      </c>
      <c r="I385" s="12">
        <v>3000</v>
      </c>
      <c r="J385" s="12">
        <v>3000</v>
      </c>
      <c r="K385" s="12">
        <v>30000</v>
      </c>
      <c r="L385" s="12">
        <v>4512.33</v>
      </c>
      <c r="M385" s="12">
        <v>25487.67</v>
      </c>
    </row>
    <row r="386" spans="1:13" x14ac:dyDescent="0.25">
      <c r="A386" s="7" t="s">
        <v>949</v>
      </c>
      <c r="B386" s="7" t="s">
        <v>2086</v>
      </c>
      <c r="C386" s="12">
        <v>10</v>
      </c>
      <c r="D386" s="7" t="s">
        <v>2397</v>
      </c>
      <c r="E386" s="8">
        <v>45468</v>
      </c>
      <c r="F386" s="8">
        <v>45474</v>
      </c>
      <c r="G386" s="12">
        <v>5250</v>
      </c>
      <c r="H386" s="12">
        <v>264.66000000000003</v>
      </c>
      <c r="I386" s="12">
        <v>525</v>
      </c>
      <c r="J386" s="12">
        <v>525</v>
      </c>
      <c r="K386" s="12">
        <v>5250</v>
      </c>
      <c r="L386" s="12">
        <v>789.66</v>
      </c>
      <c r="M386" s="12">
        <v>4460.34</v>
      </c>
    </row>
    <row r="387" spans="1:13" x14ac:dyDescent="0.25">
      <c r="A387" s="7" t="s">
        <v>950</v>
      </c>
      <c r="B387" s="7" t="s">
        <v>2087</v>
      </c>
      <c r="C387" s="12">
        <v>10</v>
      </c>
      <c r="D387" s="7" t="s">
        <v>2397</v>
      </c>
      <c r="E387" s="8">
        <v>45468</v>
      </c>
      <c r="F387" s="8">
        <v>45474</v>
      </c>
      <c r="G387" s="12">
        <v>6950</v>
      </c>
      <c r="H387" s="12">
        <v>350.36</v>
      </c>
      <c r="I387" s="12">
        <v>695</v>
      </c>
      <c r="J387" s="12">
        <v>695</v>
      </c>
      <c r="K387" s="12">
        <v>6950</v>
      </c>
      <c r="L387" s="12">
        <v>1045.3599999999999</v>
      </c>
      <c r="M387" s="12">
        <v>5904.64</v>
      </c>
    </row>
    <row r="388" spans="1:13" x14ac:dyDescent="0.25">
      <c r="A388" s="7" t="s">
        <v>951</v>
      </c>
      <c r="B388" s="7" t="s">
        <v>2088</v>
      </c>
      <c r="C388" s="12">
        <v>10</v>
      </c>
      <c r="D388" s="7" t="s">
        <v>2397</v>
      </c>
      <c r="E388" s="8">
        <v>45468</v>
      </c>
      <c r="F388" s="8">
        <v>45474</v>
      </c>
      <c r="G388" s="12">
        <v>770</v>
      </c>
      <c r="H388" s="12">
        <v>38.82</v>
      </c>
      <c r="I388" s="12">
        <v>77</v>
      </c>
      <c r="J388" s="12">
        <v>77</v>
      </c>
      <c r="K388" s="12">
        <v>770</v>
      </c>
      <c r="L388" s="12">
        <v>115.82</v>
      </c>
      <c r="M388" s="12">
        <v>654.17999999999995</v>
      </c>
    </row>
    <row r="389" spans="1:13" x14ac:dyDescent="0.25">
      <c r="A389" s="7" t="s">
        <v>952</v>
      </c>
      <c r="B389" s="7" t="s">
        <v>2089</v>
      </c>
      <c r="C389" s="12">
        <v>10</v>
      </c>
      <c r="D389" s="7" t="s">
        <v>2397</v>
      </c>
      <c r="E389" s="8">
        <v>45468</v>
      </c>
      <c r="F389" s="8">
        <v>45474</v>
      </c>
      <c r="G389" s="12">
        <v>6020</v>
      </c>
      <c r="H389" s="12">
        <v>303.47000000000003</v>
      </c>
      <c r="I389" s="12">
        <v>602</v>
      </c>
      <c r="J389" s="12">
        <v>602</v>
      </c>
      <c r="K389" s="12">
        <v>6020</v>
      </c>
      <c r="L389" s="12">
        <v>905.47</v>
      </c>
      <c r="M389" s="12">
        <v>5114.53</v>
      </c>
    </row>
    <row r="390" spans="1:13" x14ac:dyDescent="0.25">
      <c r="A390" s="7" t="s">
        <v>953</v>
      </c>
      <c r="B390" s="7" t="s">
        <v>2090</v>
      </c>
      <c r="C390" s="12">
        <v>10</v>
      </c>
      <c r="D390" s="7" t="s">
        <v>2397</v>
      </c>
      <c r="E390" s="8">
        <v>45468</v>
      </c>
      <c r="F390" s="8">
        <v>45474</v>
      </c>
      <c r="G390" s="12">
        <v>3500</v>
      </c>
      <c r="H390" s="12">
        <v>176.44</v>
      </c>
      <c r="I390" s="12">
        <v>350</v>
      </c>
      <c r="J390" s="12">
        <v>350</v>
      </c>
      <c r="K390" s="12">
        <v>3500</v>
      </c>
      <c r="L390" s="12">
        <v>526.44000000000005</v>
      </c>
      <c r="M390" s="12">
        <v>2973.56</v>
      </c>
    </row>
    <row r="391" spans="1:13" x14ac:dyDescent="0.25">
      <c r="A391" s="7" t="s">
        <v>954</v>
      </c>
      <c r="B391" s="7" t="s">
        <v>2091</v>
      </c>
      <c r="C391" s="12">
        <v>10</v>
      </c>
      <c r="D391" s="7" t="s">
        <v>2397</v>
      </c>
      <c r="E391" s="8">
        <v>45468</v>
      </c>
      <c r="F391" s="8">
        <v>45474</v>
      </c>
      <c r="G391" s="12">
        <v>2304</v>
      </c>
      <c r="H391" s="12">
        <v>116.15</v>
      </c>
      <c r="I391" s="12">
        <v>230.4</v>
      </c>
      <c r="J391" s="12">
        <v>230.4</v>
      </c>
      <c r="K391" s="12">
        <v>2304</v>
      </c>
      <c r="L391" s="12">
        <v>346.55</v>
      </c>
      <c r="M391" s="12">
        <v>1957.45</v>
      </c>
    </row>
    <row r="392" spans="1:13" x14ac:dyDescent="0.25">
      <c r="A392" s="7" t="s">
        <v>955</v>
      </c>
      <c r="B392" s="7" t="s">
        <v>2092</v>
      </c>
      <c r="C392" s="12">
        <v>10</v>
      </c>
      <c r="D392" s="7" t="s">
        <v>2397</v>
      </c>
      <c r="E392" s="8">
        <v>45468</v>
      </c>
      <c r="F392" s="8">
        <v>45474</v>
      </c>
      <c r="G392" s="12">
        <v>2082</v>
      </c>
      <c r="H392" s="12">
        <v>104.96</v>
      </c>
      <c r="I392" s="12">
        <v>208.2</v>
      </c>
      <c r="J392" s="12">
        <v>208.2</v>
      </c>
      <c r="K392" s="12">
        <v>2082</v>
      </c>
      <c r="L392" s="12">
        <v>313.16000000000003</v>
      </c>
      <c r="M392" s="12">
        <v>1768.84</v>
      </c>
    </row>
    <row r="393" spans="1:13" x14ac:dyDescent="0.25">
      <c r="A393" s="7" t="s">
        <v>956</v>
      </c>
      <c r="B393" s="7" t="s">
        <v>2093</v>
      </c>
      <c r="C393" s="12">
        <v>10</v>
      </c>
      <c r="D393" s="7" t="s">
        <v>2397</v>
      </c>
      <c r="E393" s="8">
        <v>45468</v>
      </c>
      <c r="F393" s="8">
        <v>45474</v>
      </c>
      <c r="G393" s="12">
        <v>1984</v>
      </c>
      <c r="H393" s="12">
        <v>100.02</v>
      </c>
      <c r="I393" s="12">
        <v>198.4</v>
      </c>
      <c r="J393" s="12">
        <v>198.4</v>
      </c>
      <c r="K393" s="12">
        <v>1984</v>
      </c>
      <c r="L393" s="12">
        <v>298.42</v>
      </c>
      <c r="M393" s="12">
        <v>1685.58</v>
      </c>
    </row>
    <row r="394" spans="1:13" x14ac:dyDescent="0.25">
      <c r="A394" s="7" t="s">
        <v>957</v>
      </c>
      <c r="B394" s="7" t="s">
        <v>2094</v>
      </c>
      <c r="C394" s="12">
        <v>10</v>
      </c>
      <c r="D394" s="7" t="s">
        <v>2397</v>
      </c>
      <c r="E394" s="8">
        <v>45468</v>
      </c>
      <c r="F394" s="8">
        <v>45474</v>
      </c>
      <c r="G394" s="12">
        <v>2380</v>
      </c>
      <c r="H394" s="12">
        <v>119.98</v>
      </c>
      <c r="I394" s="12">
        <v>238</v>
      </c>
      <c r="J394" s="12">
        <v>238</v>
      </c>
      <c r="K394" s="12">
        <v>2380</v>
      </c>
      <c r="L394" s="12">
        <v>357.98</v>
      </c>
      <c r="M394" s="12">
        <v>2022.02</v>
      </c>
    </row>
    <row r="395" spans="1:13" x14ac:dyDescent="0.25">
      <c r="A395" s="7" t="s">
        <v>958</v>
      </c>
      <c r="B395" s="7" t="s">
        <v>2095</v>
      </c>
      <c r="C395" s="12">
        <v>10</v>
      </c>
      <c r="D395" s="7" t="s">
        <v>2397</v>
      </c>
      <c r="E395" s="8">
        <v>45468</v>
      </c>
      <c r="F395" s="8">
        <v>45474</v>
      </c>
      <c r="G395" s="12">
        <v>2646</v>
      </c>
      <c r="H395" s="12">
        <v>133.38999999999999</v>
      </c>
      <c r="I395" s="12">
        <v>264.60000000000002</v>
      </c>
      <c r="J395" s="12">
        <v>264.60000000000002</v>
      </c>
      <c r="K395" s="12">
        <v>2646</v>
      </c>
      <c r="L395" s="12">
        <v>397.99</v>
      </c>
      <c r="M395" s="12">
        <v>2248.0100000000002</v>
      </c>
    </row>
    <row r="396" spans="1:13" x14ac:dyDescent="0.25">
      <c r="A396" s="7" t="s">
        <v>959</v>
      </c>
      <c r="B396" s="7" t="s">
        <v>2096</v>
      </c>
      <c r="C396" s="12">
        <v>10</v>
      </c>
      <c r="D396" s="7" t="s">
        <v>2397</v>
      </c>
      <c r="E396" s="8">
        <v>45468</v>
      </c>
      <c r="F396" s="8">
        <v>45474</v>
      </c>
      <c r="G396" s="12">
        <v>2278</v>
      </c>
      <c r="H396" s="12">
        <v>114.84</v>
      </c>
      <c r="I396" s="12">
        <v>227.8</v>
      </c>
      <c r="J396" s="12">
        <v>227.8</v>
      </c>
      <c r="K396" s="12">
        <v>2278</v>
      </c>
      <c r="L396" s="12">
        <v>342.64</v>
      </c>
      <c r="M396" s="12">
        <v>1935.36</v>
      </c>
    </row>
    <row r="397" spans="1:13" x14ac:dyDescent="0.25">
      <c r="A397" s="7" t="s">
        <v>960</v>
      </c>
      <c r="B397" s="7" t="s">
        <v>2097</v>
      </c>
      <c r="C397" s="12">
        <v>10</v>
      </c>
      <c r="D397" s="7" t="s">
        <v>2397</v>
      </c>
      <c r="E397" s="8">
        <v>45468</v>
      </c>
      <c r="F397" s="8">
        <v>45474</v>
      </c>
      <c r="G397" s="12">
        <v>483</v>
      </c>
      <c r="H397" s="12">
        <v>24.35</v>
      </c>
      <c r="I397" s="12">
        <v>48.3</v>
      </c>
      <c r="J397" s="12">
        <v>48.3</v>
      </c>
      <c r="K397" s="12">
        <v>483</v>
      </c>
      <c r="L397" s="12">
        <v>72.650000000000006</v>
      </c>
      <c r="M397" s="12">
        <v>410.35</v>
      </c>
    </row>
    <row r="398" spans="1:13" x14ac:dyDescent="0.25">
      <c r="A398" s="7" t="s">
        <v>961</v>
      </c>
      <c r="B398" s="7" t="s">
        <v>2098</v>
      </c>
      <c r="C398" s="12">
        <v>10</v>
      </c>
      <c r="D398" s="7" t="s">
        <v>2397</v>
      </c>
      <c r="E398" s="8">
        <v>45468</v>
      </c>
      <c r="F398" s="8">
        <v>45474</v>
      </c>
      <c r="G398" s="12">
        <v>8816</v>
      </c>
      <c r="H398" s="12">
        <v>444.42</v>
      </c>
      <c r="I398" s="12">
        <v>881.6</v>
      </c>
      <c r="J398" s="12">
        <v>881.6</v>
      </c>
      <c r="K398" s="12">
        <v>8816</v>
      </c>
      <c r="L398" s="12">
        <v>1326.02</v>
      </c>
      <c r="M398" s="12">
        <v>7489.98</v>
      </c>
    </row>
    <row r="399" spans="1:13" x14ac:dyDescent="0.25">
      <c r="A399" s="7" t="s">
        <v>962</v>
      </c>
      <c r="B399" s="7" t="s">
        <v>2099</v>
      </c>
      <c r="C399" s="12">
        <v>10</v>
      </c>
      <c r="D399" s="7" t="s">
        <v>2397</v>
      </c>
      <c r="E399" s="8">
        <v>45468</v>
      </c>
      <c r="F399" s="8">
        <v>45474</v>
      </c>
      <c r="G399" s="12">
        <v>12925</v>
      </c>
      <c r="H399" s="12">
        <v>651.55999999999995</v>
      </c>
      <c r="I399" s="12">
        <v>1292.5</v>
      </c>
      <c r="J399" s="12">
        <v>1292.5</v>
      </c>
      <c r="K399" s="12">
        <v>12925</v>
      </c>
      <c r="L399" s="12">
        <v>1944.06</v>
      </c>
      <c r="M399" s="12">
        <v>10980.94</v>
      </c>
    </row>
    <row r="400" spans="1:13" x14ac:dyDescent="0.25">
      <c r="A400" s="7" t="s">
        <v>963</v>
      </c>
      <c r="B400" s="7" t="s">
        <v>2100</v>
      </c>
      <c r="C400" s="12">
        <v>10</v>
      </c>
      <c r="D400" s="7" t="s">
        <v>2397</v>
      </c>
      <c r="E400" s="8">
        <v>45468</v>
      </c>
      <c r="F400" s="8">
        <v>45474</v>
      </c>
      <c r="G400" s="12">
        <v>18720</v>
      </c>
      <c r="H400" s="12">
        <v>943.69</v>
      </c>
      <c r="I400" s="12">
        <v>1872</v>
      </c>
      <c r="J400" s="12">
        <v>1872</v>
      </c>
      <c r="K400" s="12">
        <v>18720</v>
      </c>
      <c r="L400" s="12">
        <v>2815.69</v>
      </c>
      <c r="M400" s="12">
        <v>15904.31</v>
      </c>
    </row>
    <row r="401" spans="1:13" x14ac:dyDescent="0.25">
      <c r="A401" s="7" t="s">
        <v>964</v>
      </c>
      <c r="B401" s="7" t="s">
        <v>2101</v>
      </c>
      <c r="C401" s="12">
        <v>10</v>
      </c>
      <c r="D401" s="7" t="s">
        <v>2397</v>
      </c>
      <c r="E401" s="8">
        <v>45468</v>
      </c>
      <c r="F401" s="8">
        <v>45474</v>
      </c>
      <c r="G401" s="12">
        <v>5985</v>
      </c>
      <c r="H401" s="12">
        <v>301.70999999999998</v>
      </c>
      <c r="I401" s="12">
        <v>598.5</v>
      </c>
      <c r="J401" s="12">
        <v>598.5</v>
      </c>
      <c r="K401" s="12">
        <v>5985</v>
      </c>
      <c r="L401" s="12">
        <v>900.21</v>
      </c>
      <c r="M401" s="12">
        <v>5084.79</v>
      </c>
    </row>
    <row r="402" spans="1:13" x14ac:dyDescent="0.25">
      <c r="A402" s="7" t="s">
        <v>965</v>
      </c>
      <c r="B402" s="7" t="s">
        <v>2102</v>
      </c>
      <c r="C402" s="12">
        <v>10</v>
      </c>
      <c r="D402" s="7" t="s">
        <v>2397</v>
      </c>
      <c r="E402" s="8">
        <v>45468</v>
      </c>
      <c r="F402" s="8">
        <v>45474</v>
      </c>
      <c r="G402" s="12">
        <v>2185</v>
      </c>
      <c r="H402" s="12">
        <v>110.15</v>
      </c>
      <c r="I402" s="12">
        <v>218.5</v>
      </c>
      <c r="J402" s="12">
        <v>218.5</v>
      </c>
      <c r="K402" s="12">
        <v>2185</v>
      </c>
      <c r="L402" s="12">
        <v>328.65</v>
      </c>
      <c r="M402" s="12">
        <v>1856.35</v>
      </c>
    </row>
    <row r="403" spans="1:13" x14ac:dyDescent="0.25">
      <c r="A403" s="7" t="s">
        <v>966</v>
      </c>
      <c r="B403" s="7" t="s">
        <v>2103</v>
      </c>
      <c r="C403" s="12">
        <v>10</v>
      </c>
      <c r="D403" s="7" t="s">
        <v>2397</v>
      </c>
      <c r="E403" s="8">
        <v>45468</v>
      </c>
      <c r="F403" s="8">
        <v>45474</v>
      </c>
      <c r="G403" s="12">
        <v>4642</v>
      </c>
      <c r="H403" s="12">
        <v>234.01</v>
      </c>
      <c r="I403" s="12">
        <v>464.2</v>
      </c>
      <c r="J403" s="12">
        <v>464.2</v>
      </c>
      <c r="K403" s="12">
        <v>4642</v>
      </c>
      <c r="L403" s="12">
        <v>698.21</v>
      </c>
      <c r="M403" s="12">
        <v>3943.79</v>
      </c>
    </row>
    <row r="404" spans="1:13" x14ac:dyDescent="0.25">
      <c r="A404" s="7" t="s">
        <v>967</v>
      </c>
      <c r="B404" s="7" t="s">
        <v>2104</v>
      </c>
      <c r="C404" s="12">
        <v>10</v>
      </c>
      <c r="D404" s="7" t="s">
        <v>2397</v>
      </c>
      <c r="E404" s="8">
        <v>45468</v>
      </c>
      <c r="F404" s="8">
        <v>45474</v>
      </c>
      <c r="G404" s="12">
        <v>1350</v>
      </c>
      <c r="H404" s="12">
        <v>68.05</v>
      </c>
      <c r="I404" s="12">
        <v>135</v>
      </c>
      <c r="J404" s="12">
        <v>135</v>
      </c>
      <c r="K404" s="12">
        <v>1350</v>
      </c>
      <c r="L404" s="12">
        <v>203.05</v>
      </c>
      <c r="M404" s="12">
        <v>1146.95</v>
      </c>
    </row>
    <row r="405" spans="1:13" x14ac:dyDescent="0.25">
      <c r="A405" s="7" t="s">
        <v>968</v>
      </c>
      <c r="B405" s="7" t="s">
        <v>2105</v>
      </c>
      <c r="C405" s="12">
        <v>10</v>
      </c>
      <c r="D405" s="7" t="s">
        <v>2397</v>
      </c>
      <c r="E405" s="8">
        <v>45468</v>
      </c>
      <c r="F405" s="8">
        <v>45474</v>
      </c>
      <c r="G405" s="12">
        <v>1100</v>
      </c>
      <c r="H405" s="12">
        <v>55.45</v>
      </c>
      <c r="I405" s="12">
        <v>110</v>
      </c>
      <c r="J405" s="12">
        <v>110</v>
      </c>
      <c r="K405" s="12">
        <v>1100</v>
      </c>
      <c r="L405" s="12">
        <v>165.45</v>
      </c>
      <c r="M405" s="12">
        <v>934.55</v>
      </c>
    </row>
    <row r="406" spans="1:13" x14ac:dyDescent="0.25">
      <c r="A406" s="7" t="s">
        <v>969</v>
      </c>
      <c r="B406" s="7" t="s">
        <v>2106</v>
      </c>
      <c r="C406" s="12">
        <v>10</v>
      </c>
      <c r="D406" s="7" t="s">
        <v>2397</v>
      </c>
      <c r="E406" s="8">
        <v>45468</v>
      </c>
      <c r="F406" s="8">
        <v>45474</v>
      </c>
      <c r="G406" s="12">
        <v>550</v>
      </c>
      <c r="H406" s="12">
        <v>27.73</v>
      </c>
      <c r="I406" s="12">
        <v>55</v>
      </c>
      <c r="J406" s="12">
        <v>55</v>
      </c>
      <c r="K406" s="12">
        <v>550</v>
      </c>
      <c r="L406" s="12">
        <v>82.73</v>
      </c>
      <c r="M406" s="12">
        <v>467.27</v>
      </c>
    </row>
    <row r="407" spans="1:13" x14ac:dyDescent="0.25">
      <c r="A407" s="7" t="s">
        <v>970</v>
      </c>
      <c r="B407" s="7" t="s">
        <v>2107</v>
      </c>
      <c r="C407" s="12">
        <v>10</v>
      </c>
      <c r="D407" s="7" t="s">
        <v>2397</v>
      </c>
      <c r="E407" s="8">
        <v>45468</v>
      </c>
      <c r="F407" s="8">
        <v>45474</v>
      </c>
      <c r="G407" s="12">
        <v>350</v>
      </c>
      <c r="H407" s="12">
        <v>17.64</v>
      </c>
      <c r="I407" s="12">
        <v>35</v>
      </c>
      <c r="J407" s="12">
        <v>35</v>
      </c>
      <c r="K407" s="12">
        <v>350</v>
      </c>
      <c r="L407" s="12">
        <v>52.64</v>
      </c>
      <c r="M407" s="12">
        <v>297.36</v>
      </c>
    </row>
    <row r="408" spans="1:13" x14ac:dyDescent="0.25">
      <c r="A408" s="7" t="s">
        <v>971</v>
      </c>
      <c r="B408" s="7" t="s">
        <v>2108</v>
      </c>
      <c r="C408" s="12">
        <v>10</v>
      </c>
      <c r="D408" s="7" t="s">
        <v>2397</v>
      </c>
      <c r="E408" s="8">
        <v>45468</v>
      </c>
      <c r="F408" s="8">
        <v>45474</v>
      </c>
      <c r="G408" s="12">
        <v>33.86</v>
      </c>
      <c r="H408" s="12">
        <v>1.71</v>
      </c>
      <c r="I408" s="12">
        <v>3.39</v>
      </c>
      <c r="J408" s="12">
        <v>3.39</v>
      </c>
      <c r="K408" s="12">
        <v>33.86</v>
      </c>
      <c r="L408" s="12">
        <v>5.0999999999999996</v>
      </c>
      <c r="M408" s="12">
        <v>28.76</v>
      </c>
    </row>
    <row r="409" spans="1:13" x14ac:dyDescent="0.25">
      <c r="A409" s="7" t="s">
        <v>972</v>
      </c>
      <c r="B409" s="7" t="s">
        <v>2109</v>
      </c>
      <c r="C409" s="12">
        <v>10</v>
      </c>
      <c r="D409" s="7" t="s">
        <v>2397</v>
      </c>
      <c r="E409" s="8">
        <v>45468</v>
      </c>
      <c r="F409" s="8">
        <v>45474</v>
      </c>
      <c r="G409" s="12">
        <v>1821.77</v>
      </c>
      <c r="H409" s="12">
        <v>91.84</v>
      </c>
      <c r="I409" s="12">
        <v>182.18</v>
      </c>
      <c r="J409" s="12">
        <v>182.18</v>
      </c>
      <c r="K409" s="12">
        <v>1821.77</v>
      </c>
      <c r="L409" s="12">
        <v>274.02</v>
      </c>
      <c r="M409" s="12">
        <v>1547.75</v>
      </c>
    </row>
    <row r="410" spans="1:13" x14ac:dyDescent="0.25">
      <c r="A410" s="7" t="s">
        <v>973</v>
      </c>
      <c r="B410" s="7" t="s">
        <v>2110</v>
      </c>
      <c r="C410" s="12">
        <v>10</v>
      </c>
      <c r="D410" s="7" t="s">
        <v>2397</v>
      </c>
      <c r="E410" s="8">
        <v>45468</v>
      </c>
      <c r="F410" s="8">
        <v>45474</v>
      </c>
      <c r="G410" s="12">
        <v>942.74</v>
      </c>
      <c r="H410" s="12">
        <v>47.52</v>
      </c>
      <c r="I410" s="12">
        <v>94.27</v>
      </c>
      <c r="J410" s="12">
        <v>94.27</v>
      </c>
      <c r="K410" s="12">
        <v>942.74</v>
      </c>
      <c r="L410" s="12">
        <v>141.79</v>
      </c>
      <c r="M410" s="12">
        <v>800.95</v>
      </c>
    </row>
    <row r="411" spans="1:13" x14ac:dyDescent="0.25">
      <c r="A411" s="7" t="s">
        <v>974</v>
      </c>
      <c r="B411" s="7" t="s">
        <v>2111</v>
      </c>
      <c r="C411" s="12">
        <v>10</v>
      </c>
      <c r="D411" s="7" t="s">
        <v>2397</v>
      </c>
      <c r="E411" s="8">
        <v>45468</v>
      </c>
      <c r="F411" s="8">
        <v>45474</v>
      </c>
      <c r="G411" s="12">
        <v>935.02</v>
      </c>
      <c r="H411" s="12">
        <v>47.14</v>
      </c>
      <c r="I411" s="12">
        <v>93.5</v>
      </c>
      <c r="J411" s="12">
        <v>93.5</v>
      </c>
      <c r="K411" s="12">
        <v>935.02</v>
      </c>
      <c r="L411" s="12">
        <v>140.63999999999999</v>
      </c>
      <c r="M411" s="12">
        <v>794.38</v>
      </c>
    </row>
    <row r="412" spans="1:13" x14ac:dyDescent="0.25">
      <c r="A412" s="7" t="s">
        <v>975</v>
      </c>
      <c r="B412" s="7" t="s">
        <v>2112</v>
      </c>
      <c r="C412" s="12">
        <v>10</v>
      </c>
      <c r="D412" s="7" t="s">
        <v>2397</v>
      </c>
      <c r="E412" s="8">
        <v>45468</v>
      </c>
      <c r="F412" s="8">
        <v>45474</v>
      </c>
      <c r="G412" s="12">
        <v>245</v>
      </c>
      <c r="H412" s="12">
        <v>12.35</v>
      </c>
      <c r="I412" s="12">
        <v>0</v>
      </c>
      <c r="J412" s="12">
        <v>0</v>
      </c>
      <c r="K412" s="12">
        <v>245</v>
      </c>
      <c r="L412" s="12">
        <v>12.35</v>
      </c>
      <c r="M412" s="12">
        <v>232.65</v>
      </c>
    </row>
    <row r="413" spans="1:13" x14ac:dyDescent="0.25">
      <c r="A413" s="7" t="s">
        <v>976</v>
      </c>
      <c r="B413" s="7" t="s">
        <v>2113</v>
      </c>
      <c r="C413" s="12">
        <v>10</v>
      </c>
      <c r="D413" s="7" t="s">
        <v>2397</v>
      </c>
      <c r="E413" s="8">
        <v>45468</v>
      </c>
      <c r="F413" s="8">
        <v>45474</v>
      </c>
      <c r="G413" s="12">
        <v>490</v>
      </c>
      <c r="H413" s="12">
        <v>24.7</v>
      </c>
      <c r="I413" s="12">
        <v>0</v>
      </c>
      <c r="J413" s="12">
        <v>0</v>
      </c>
      <c r="K413" s="12">
        <v>490</v>
      </c>
      <c r="L413" s="12">
        <v>24.7</v>
      </c>
      <c r="M413" s="12">
        <v>465.3</v>
      </c>
    </row>
    <row r="414" spans="1:13" x14ac:dyDescent="0.25">
      <c r="A414" s="7" t="s">
        <v>977</v>
      </c>
      <c r="B414" s="7" t="s">
        <v>2114</v>
      </c>
      <c r="C414" s="12">
        <v>10</v>
      </c>
      <c r="D414" s="7" t="s">
        <v>2397</v>
      </c>
      <c r="E414" s="8">
        <v>45468</v>
      </c>
      <c r="F414" s="8">
        <v>45474</v>
      </c>
      <c r="G414" s="12">
        <v>117</v>
      </c>
      <c r="H414" s="12">
        <v>5.9</v>
      </c>
      <c r="I414" s="12">
        <v>11.7</v>
      </c>
      <c r="J414" s="12">
        <v>11.7</v>
      </c>
      <c r="K414" s="12">
        <v>117</v>
      </c>
      <c r="L414" s="12">
        <v>17.600000000000001</v>
      </c>
      <c r="M414" s="12">
        <v>99.4</v>
      </c>
    </row>
    <row r="415" spans="1:13" x14ac:dyDescent="0.25">
      <c r="A415" s="7" t="s">
        <v>978</v>
      </c>
      <c r="B415" s="7" t="s">
        <v>2115</v>
      </c>
      <c r="C415" s="12">
        <v>10</v>
      </c>
      <c r="D415" s="7" t="s">
        <v>2397</v>
      </c>
      <c r="E415" s="8">
        <v>45468</v>
      </c>
      <c r="F415" s="8">
        <v>45474</v>
      </c>
      <c r="G415" s="12">
        <v>190</v>
      </c>
      <c r="H415" s="12">
        <v>9.58</v>
      </c>
      <c r="I415" s="12">
        <v>19</v>
      </c>
      <c r="J415" s="12">
        <v>19</v>
      </c>
      <c r="K415" s="12">
        <v>190</v>
      </c>
      <c r="L415" s="12">
        <v>28.58</v>
      </c>
      <c r="M415" s="12">
        <v>161.41999999999999</v>
      </c>
    </row>
    <row r="416" spans="1:13" x14ac:dyDescent="0.25">
      <c r="A416" s="7" t="s">
        <v>979</v>
      </c>
      <c r="B416" s="7" t="s">
        <v>2116</v>
      </c>
      <c r="C416" s="12">
        <v>10</v>
      </c>
      <c r="D416" s="7" t="s">
        <v>2397</v>
      </c>
      <c r="E416" s="8">
        <v>45468</v>
      </c>
      <c r="F416" s="8">
        <v>45474</v>
      </c>
      <c r="G416" s="12">
        <v>57</v>
      </c>
      <c r="H416" s="12">
        <v>2.87</v>
      </c>
      <c r="I416" s="12">
        <v>5.7</v>
      </c>
      <c r="J416" s="12">
        <v>5.7</v>
      </c>
      <c r="K416" s="12">
        <v>57</v>
      </c>
      <c r="L416" s="12">
        <v>8.57</v>
      </c>
      <c r="M416" s="12">
        <v>48.43</v>
      </c>
    </row>
    <row r="417" spans="1:13" x14ac:dyDescent="0.25">
      <c r="A417" s="7" t="s">
        <v>980</v>
      </c>
      <c r="B417" s="7" t="s">
        <v>2117</v>
      </c>
      <c r="C417" s="12">
        <v>10</v>
      </c>
      <c r="D417" s="7" t="s">
        <v>2397</v>
      </c>
      <c r="E417" s="8">
        <v>45468</v>
      </c>
      <c r="F417" s="8">
        <v>45474</v>
      </c>
      <c r="G417" s="12">
        <v>10</v>
      </c>
      <c r="H417" s="12">
        <v>0.5</v>
      </c>
      <c r="I417" s="12">
        <v>1</v>
      </c>
      <c r="J417" s="12">
        <v>1</v>
      </c>
      <c r="K417" s="12">
        <v>10</v>
      </c>
      <c r="L417" s="12">
        <v>1.5</v>
      </c>
      <c r="M417" s="12">
        <v>8.5</v>
      </c>
    </row>
    <row r="418" spans="1:13" x14ac:dyDescent="0.25">
      <c r="A418" s="7" t="s">
        <v>981</v>
      </c>
      <c r="B418" s="7" t="s">
        <v>2118</v>
      </c>
      <c r="C418" s="12">
        <v>10</v>
      </c>
      <c r="D418" s="7" t="s">
        <v>2397</v>
      </c>
      <c r="E418" s="8">
        <v>45468</v>
      </c>
      <c r="F418" s="8">
        <v>45474</v>
      </c>
      <c r="G418" s="12">
        <v>75</v>
      </c>
      <c r="H418" s="12">
        <v>3.78</v>
      </c>
      <c r="I418" s="12">
        <v>7.5</v>
      </c>
      <c r="J418" s="12">
        <v>7.5</v>
      </c>
      <c r="K418" s="12">
        <v>75</v>
      </c>
      <c r="L418" s="12">
        <v>11.28</v>
      </c>
      <c r="M418" s="12">
        <v>63.72</v>
      </c>
    </row>
    <row r="419" spans="1:13" x14ac:dyDescent="0.25">
      <c r="A419" s="7" t="s">
        <v>982</v>
      </c>
      <c r="B419" s="7" t="s">
        <v>2119</v>
      </c>
      <c r="C419" s="12">
        <v>10</v>
      </c>
      <c r="D419" s="7" t="s">
        <v>2397</v>
      </c>
      <c r="E419" s="8">
        <v>45468</v>
      </c>
      <c r="F419" s="8">
        <v>45474</v>
      </c>
      <c r="G419" s="12">
        <v>390</v>
      </c>
      <c r="H419" s="12">
        <v>19.66</v>
      </c>
      <c r="I419" s="12">
        <v>39</v>
      </c>
      <c r="J419" s="12">
        <v>39</v>
      </c>
      <c r="K419" s="12">
        <v>390</v>
      </c>
      <c r="L419" s="12">
        <v>58.66</v>
      </c>
      <c r="M419" s="12">
        <v>331.34</v>
      </c>
    </row>
    <row r="420" spans="1:13" x14ac:dyDescent="0.25">
      <c r="A420" s="7" t="s">
        <v>983</v>
      </c>
      <c r="B420" s="7" t="s">
        <v>2120</v>
      </c>
      <c r="C420" s="12">
        <v>10</v>
      </c>
      <c r="D420" s="7" t="s">
        <v>2397</v>
      </c>
      <c r="E420" s="8">
        <v>45468</v>
      </c>
      <c r="F420" s="8">
        <v>45474</v>
      </c>
      <c r="G420" s="12">
        <v>2420</v>
      </c>
      <c r="H420" s="12">
        <v>121.99</v>
      </c>
      <c r="I420" s="12">
        <v>242</v>
      </c>
      <c r="J420" s="12">
        <v>242</v>
      </c>
      <c r="K420" s="12">
        <v>2420</v>
      </c>
      <c r="L420" s="12">
        <v>363.99</v>
      </c>
      <c r="M420" s="12">
        <v>2056.0100000000002</v>
      </c>
    </row>
    <row r="421" spans="1:13" x14ac:dyDescent="0.25">
      <c r="A421" s="7" t="s">
        <v>984</v>
      </c>
      <c r="B421" s="7" t="s">
        <v>2121</v>
      </c>
      <c r="C421" s="12">
        <v>10</v>
      </c>
      <c r="D421" s="7" t="s">
        <v>2397</v>
      </c>
      <c r="E421" s="8">
        <v>45468</v>
      </c>
      <c r="F421" s="8">
        <v>45474</v>
      </c>
      <c r="G421" s="12">
        <v>50</v>
      </c>
      <c r="H421" s="12">
        <v>2.52</v>
      </c>
      <c r="I421" s="12">
        <v>5</v>
      </c>
      <c r="J421" s="12">
        <v>5</v>
      </c>
      <c r="K421" s="12">
        <v>50</v>
      </c>
      <c r="L421" s="12">
        <v>7.52</v>
      </c>
      <c r="M421" s="12">
        <v>42.48</v>
      </c>
    </row>
    <row r="422" spans="1:13" x14ac:dyDescent="0.25">
      <c r="A422" s="7" t="s">
        <v>985</v>
      </c>
      <c r="B422" s="7" t="s">
        <v>2122</v>
      </c>
      <c r="C422" s="12">
        <v>10</v>
      </c>
      <c r="D422" s="7" t="s">
        <v>2397</v>
      </c>
      <c r="E422" s="8">
        <v>45468</v>
      </c>
      <c r="F422" s="8">
        <v>45474</v>
      </c>
      <c r="G422" s="12">
        <v>249</v>
      </c>
      <c r="H422" s="12">
        <v>12.55</v>
      </c>
      <c r="I422" s="12">
        <v>24.9</v>
      </c>
      <c r="J422" s="12">
        <v>24.9</v>
      </c>
      <c r="K422" s="12">
        <v>249</v>
      </c>
      <c r="L422" s="12">
        <v>37.450000000000003</v>
      </c>
      <c r="M422" s="12">
        <v>211.55</v>
      </c>
    </row>
    <row r="423" spans="1:13" x14ac:dyDescent="0.25">
      <c r="A423" s="7" t="s">
        <v>986</v>
      </c>
      <c r="B423" s="7" t="s">
        <v>2123</v>
      </c>
      <c r="C423" s="12">
        <v>10</v>
      </c>
      <c r="D423" s="7" t="s">
        <v>2397</v>
      </c>
      <c r="E423" s="8">
        <v>45468</v>
      </c>
      <c r="F423" s="8">
        <v>45474</v>
      </c>
      <c r="G423" s="12">
        <v>50</v>
      </c>
      <c r="H423" s="12">
        <v>2.52</v>
      </c>
      <c r="I423" s="12">
        <v>5</v>
      </c>
      <c r="J423" s="12">
        <v>5</v>
      </c>
      <c r="K423" s="12">
        <v>50</v>
      </c>
      <c r="L423" s="12">
        <v>7.52</v>
      </c>
      <c r="M423" s="12">
        <v>42.48</v>
      </c>
    </row>
    <row r="424" spans="1:13" x14ac:dyDescent="0.25">
      <c r="A424" s="7" t="s">
        <v>987</v>
      </c>
      <c r="B424" s="7" t="s">
        <v>2124</v>
      </c>
      <c r="C424" s="12">
        <v>10</v>
      </c>
      <c r="D424" s="7" t="s">
        <v>2397</v>
      </c>
      <c r="E424" s="8">
        <v>45468</v>
      </c>
      <c r="F424" s="8">
        <v>45474</v>
      </c>
      <c r="G424" s="12">
        <v>360</v>
      </c>
      <c r="H424" s="12">
        <v>18.149999999999999</v>
      </c>
      <c r="I424" s="12">
        <v>36</v>
      </c>
      <c r="J424" s="12">
        <v>36</v>
      </c>
      <c r="K424" s="12">
        <v>360</v>
      </c>
      <c r="L424" s="12">
        <v>54.15</v>
      </c>
      <c r="M424" s="12">
        <v>305.85000000000002</v>
      </c>
    </row>
    <row r="425" spans="1:13" x14ac:dyDescent="0.25">
      <c r="A425" s="7" t="s">
        <v>988</v>
      </c>
      <c r="B425" s="7" t="s">
        <v>2125</v>
      </c>
      <c r="C425" s="12">
        <v>10</v>
      </c>
      <c r="D425" s="7" t="s">
        <v>2397</v>
      </c>
      <c r="E425" s="8">
        <v>45468</v>
      </c>
      <c r="F425" s="8">
        <v>45474</v>
      </c>
      <c r="G425" s="12">
        <v>177</v>
      </c>
      <c r="H425" s="12">
        <v>8.92</v>
      </c>
      <c r="I425" s="12">
        <v>0</v>
      </c>
      <c r="J425" s="12">
        <v>0</v>
      </c>
      <c r="K425" s="12">
        <v>177</v>
      </c>
      <c r="L425" s="12">
        <v>8.92</v>
      </c>
      <c r="M425" s="12">
        <v>168.08</v>
      </c>
    </row>
    <row r="426" spans="1:13" x14ac:dyDescent="0.25">
      <c r="A426" s="7" t="s">
        <v>989</v>
      </c>
      <c r="B426" s="7" t="s">
        <v>2126</v>
      </c>
      <c r="C426" s="12">
        <v>10</v>
      </c>
      <c r="D426" s="7" t="s">
        <v>2397</v>
      </c>
      <c r="E426" s="8">
        <v>45468</v>
      </c>
      <c r="F426" s="8">
        <v>45474</v>
      </c>
      <c r="G426" s="12">
        <v>14</v>
      </c>
      <c r="H426" s="12">
        <v>0.71</v>
      </c>
      <c r="I426" s="12">
        <v>0</v>
      </c>
      <c r="J426" s="12">
        <v>0</v>
      </c>
      <c r="K426" s="12">
        <v>14</v>
      </c>
      <c r="L426" s="12">
        <v>0.71</v>
      </c>
      <c r="M426" s="12">
        <v>13.29</v>
      </c>
    </row>
    <row r="427" spans="1:13" x14ac:dyDescent="0.25">
      <c r="A427" s="7" t="s">
        <v>990</v>
      </c>
      <c r="B427" s="7" t="s">
        <v>2127</v>
      </c>
      <c r="C427" s="12">
        <v>10</v>
      </c>
      <c r="D427" s="7" t="s">
        <v>2397</v>
      </c>
      <c r="E427" s="8">
        <v>45468</v>
      </c>
      <c r="F427" s="8">
        <v>45474</v>
      </c>
      <c r="G427" s="12">
        <v>28</v>
      </c>
      <c r="H427" s="12">
        <v>1.41</v>
      </c>
      <c r="I427" s="12">
        <v>0</v>
      </c>
      <c r="J427" s="12">
        <v>0</v>
      </c>
      <c r="K427" s="12">
        <v>28</v>
      </c>
      <c r="L427" s="12">
        <v>1.41</v>
      </c>
      <c r="M427" s="12">
        <v>26.59</v>
      </c>
    </row>
    <row r="428" spans="1:13" x14ac:dyDescent="0.25">
      <c r="A428" s="7" t="s">
        <v>991</v>
      </c>
      <c r="B428" s="7" t="s">
        <v>2128</v>
      </c>
      <c r="C428" s="12">
        <v>10</v>
      </c>
      <c r="D428" s="7" t="s">
        <v>2397</v>
      </c>
      <c r="E428" s="8">
        <v>45468</v>
      </c>
      <c r="F428" s="8">
        <v>45474</v>
      </c>
      <c r="G428" s="12">
        <v>10</v>
      </c>
      <c r="H428" s="12">
        <v>0.5</v>
      </c>
      <c r="I428" s="12">
        <v>0</v>
      </c>
      <c r="J428" s="12">
        <v>0</v>
      </c>
      <c r="K428" s="12">
        <v>10</v>
      </c>
      <c r="L428" s="12">
        <v>0.5</v>
      </c>
      <c r="M428" s="12">
        <v>9.5</v>
      </c>
    </row>
    <row r="429" spans="1:13" x14ac:dyDescent="0.25">
      <c r="A429" s="7" t="s">
        <v>992</v>
      </c>
      <c r="B429" s="7" t="s">
        <v>2129</v>
      </c>
      <c r="C429" s="12">
        <v>10</v>
      </c>
      <c r="D429" s="7" t="s">
        <v>2397</v>
      </c>
      <c r="E429" s="8">
        <v>45468</v>
      </c>
      <c r="F429" s="8">
        <v>45474</v>
      </c>
      <c r="G429" s="12">
        <v>13</v>
      </c>
      <c r="H429" s="12">
        <v>0.66</v>
      </c>
      <c r="I429" s="12">
        <v>0</v>
      </c>
      <c r="J429" s="12">
        <v>0</v>
      </c>
      <c r="K429" s="12">
        <v>13</v>
      </c>
      <c r="L429" s="12">
        <v>0.66</v>
      </c>
      <c r="M429" s="12">
        <v>12.34</v>
      </c>
    </row>
    <row r="430" spans="1:13" x14ac:dyDescent="0.25">
      <c r="A430" s="7" t="s">
        <v>993</v>
      </c>
      <c r="B430" s="7" t="s">
        <v>2130</v>
      </c>
      <c r="C430" s="12">
        <v>10</v>
      </c>
      <c r="D430" s="7" t="s">
        <v>2397</v>
      </c>
      <c r="E430" s="8">
        <v>45468</v>
      </c>
      <c r="F430" s="8">
        <v>45474</v>
      </c>
      <c r="G430" s="12">
        <v>10</v>
      </c>
      <c r="H430" s="12">
        <v>0.5</v>
      </c>
      <c r="I430" s="12">
        <v>0</v>
      </c>
      <c r="J430" s="12">
        <v>0</v>
      </c>
      <c r="K430" s="12">
        <v>10</v>
      </c>
      <c r="L430" s="12">
        <v>0.5</v>
      </c>
      <c r="M430" s="12">
        <v>9.5</v>
      </c>
    </row>
    <row r="431" spans="1:13" x14ac:dyDescent="0.25">
      <c r="A431" s="7" t="s">
        <v>994</v>
      </c>
      <c r="B431" s="7" t="s">
        <v>2131</v>
      </c>
      <c r="C431" s="12">
        <v>10</v>
      </c>
      <c r="D431" s="7" t="s">
        <v>2397</v>
      </c>
      <c r="E431" s="8">
        <v>45468</v>
      </c>
      <c r="F431" s="8">
        <v>45474</v>
      </c>
      <c r="G431" s="12">
        <v>14</v>
      </c>
      <c r="H431" s="12">
        <v>0.71</v>
      </c>
      <c r="I431" s="12">
        <v>0</v>
      </c>
      <c r="J431" s="12">
        <v>0</v>
      </c>
      <c r="K431" s="12">
        <v>14</v>
      </c>
      <c r="L431" s="12">
        <v>0.71</v>
      </c>
      <c r="M431" s="12">
        <v>13.29</v>
      </c>
    </row>
    <row r="432" spans="1:13" x14ac:dyDescent="0.25">
      <c r="A432" s="7" t="s">
        <v>995</v>
      </c>
      <c r="B432" s="7" t="s">
        <v>2132</v>
      </c>
      <c r="C432" s="12">
        <v>10</v>
      </c>
      <c r="D432" s="7" t="s">
        <v>2397</v>
      </c>
      <c r="E432" s="8">
        <v>45468</v>
      </c>
      <c r="F432" s="8">
        <v>45474</v>
      </c>
      <c r="G432" s="12">
        <v>87.5</v>
      </c>
      <c r="H432" s="12">
        <v>4.41</v>
      </c>
      <c r="I432" s="12">
        <v>0</v>
      </c>
      <c r="J432" s="12">
        <v>0</v>
      </c>
      <c r="K432" s="12">
        <v>87.5</v>
      </c>
      <c r="L432" s="12">
        <v>4.41</v>
      </c>
      <c r="M432" s="12">
        <v>83.09</v>
      </c>
    </row>
    <row r="433" spans="1:13" x14ac:dyDescent="0.25">
      <c r="A433" s="7" t="s">
        <v>996</v>
      </c>
      <c r="B433" s="7" t="s">
        <v>2133</v>
      </c>
      <c r="C433" s="12">
        <v>10</v>
      </c>
      <c r="D433" s="7" t="s">
        <v>2397</v>
      </c>
      <c r="E433" s="8">
        <v>45468</v>
      </c>
      <c r="F433" s="8">
        <v>45474</v>
      </c>
      <c r="G433" s="12">
        <v>70</v>
      </c>
      <c r="H433" s="12">
        <v>3.53</v>
      </c>
      <c r="I433" s="12">
        <v>0</v>
      </c>
      <c r="J433" s="12">
        <v>0</v>
      </c>
      <c r="K433" s="12">
        <v>70</v>
      </c>
      <c r="L433" s="12">
        <v>3.53</v>
      </c>
      <c r="M433" s="12">
        <v>66.47</v>
      </c>
    </row>
    <row r="434" spans="1:13" x14ac:dyDescent="0.25">
      <c r="A434" s="7" t="s">
        <v>997</v>
      </c>
      <c r="B434" s="7" t="s">
        <v>2134</v>
      </c>
      <c r="C434" s="12">
        <v>10</v>
      </c>
      <c r="D434" s="7" t="s">
        <v>2397</v>
      </c>
      <c r="E434" s="8">
        <v>45468</v>
      </c>
      <c r="F434" s="8">
        <v>45474</v>
      </c>
      <c r="G434" s="12">
        <v>795</v>
      </c>
      <c r="H434" s="12">
        <v>40.08</v>
      </c>
      <c r="I434" s="12">
        <v>0</v>
      </c>
      <c r="J434" s="12">
        <v>0</v>
      </c>
      <c r="K434" s="12">
        <v>795</v>
      </c>
      <c r="L434" s="12">
        <v>40.08</v>
      </c>
      <c r="M434" s="12">
        <v>754.92</v>
      </c>
    </row>
    <row r="435" spans="1:13" x14ac:dyDescent="0.25">
      <c r="A435" s="7" t="s">
        <v>998</v>
      </c>
      <c r="B435" s="7" t="s">
        <v>2135</v>
      </c>
      <c r="C435" s="12">
        <v>10</v>
      </c>
      <c r="D435" s="7" t="s">
        <v>2397</v>
      </c>
      <c r="E435" s="8">
        <v>45468</v>
      </c>
      <c r="F435" s="8">
        <v>45474</v>
      </c>
      <c r="G435" s="12">
        <v>37.799999999999997</v>
      </c>
      <c r="H435" s="12">
        <v>1.91</v>
      </c>
      <c r="I435" s="12">
        <v>0</v>
      </c>
      <c r="J435" s="12">
        <v>0</v>
      </c>
      <c r="K435" s="12">
        <v>37.799999999999997</v>
      </c>
      <c r="L435" s="12">
        <v>1.91</v>
      </c>
      <c r="M435" s="12">
        <v>35.89</v>
      </c>
    </row>
    <row r="436" spans="1:13" x14ac:dyDescent="0.25">
      <c r="A436" s="7" t="s">
        <v>999</v>
      </c>
      <c r="B436" s="7" t="s">
        <v>2136</v>
      </c>
      <c r="C436" s="12">
        <v>10</v>
      </c>
      <c r="D436" s="7" t="s">
        <v>2397</v>
      </c>
      <c r="E436" s="8">
        <v>45468</v>
      </c>
      <c r="F436" s="8">
        <v>45474</v>
      </c>
      <c r="G436" s="12">
        <v>23</v>
      </c>
      <c r="H436" s="12">
        <v>1.1599999999999999</v>
      </c>
      <c r="I436" s="12">
        <v>0</v>
      </c>
      <c r="J436" s="12">
        <v>0</v>
      </c>
      <c r="K436" s="12">
        <v>23</v>
      </c>
      <c r="L436" s="12">
        <v>1.1599999999999999</v>
      </c>
      <c r="M436" s="12">
        <v>21.84</v>
      </c>
    </row>
    <row r="437" spans="1:13" x14ac:dyDescent="0.25">
      <c r="A437" s="7" t="s">
        <v>1000</v>
      </c>
      <c r="B437" s="7" t="s">
        <v>2137</v>
      </c>
      <c r="C437" s="12">
        <v>10</v>
      </c>
      <c r="D437" s="7" t="s">
        <v>2397</v>
      </c>
      <c r="E437" s="8">
        <v>45468</v>
      </c>
      <c r="F437" s="8">
        <v>45474</v>
      </c>
      <c r="G437" s="12">
        <v>17.600000000000001</v>
      </c>
      <c r="H437" s="12">
        <v>0.89</v>
      </c>
      <c r="I437" s="12">
        <v>0</v>
      </c>
      <c r="J437" s="12">
        <v>0</v>
      </c>
      <c r="K437" s="12">
        <v>17.600000000000001</v>
      </c>
      <c r="L437" s="12">
        <v>0.89</v>
      </c>
      <c r="M437" s="12">
        <v>16.71</v>
      </c>
    </row>
    <row r="438" spans="1:13" x14ac:dyDescent="0.25">
      <c r="A438" s="7" t="s">
        <v>1001</v>
      </c>
      <c r="B438" s="7" t="s">
        <v>2138</v>
      </c>
      <c r="C438" s="12">
        <v>10</v>
      </c>
      <c r="D438" s="7" t="s">
        <v>2397</v>
      </c>
      <c r="E438" s="8">
        <v>45468</v>
      </c>
      <c r="F438" s="8">
        <v>45474</v>
      </c>
      <c r="G438" s="12">
        <v>8</v>
      </c>
      <c r="H438" s="12">
        <v>0.4</v>
      </c>
      <c r="I438" s="12">
        <v>0</v>
      </c>
      <c r="J438" s="12">
        <v>0</v>
      </c>
      <c r="K438" s="12">
        <v>8</v>
      </c>
      <c r="L438" s="12">
        <v>0.4</v>
      </c>
      <c r="M438" s="12">
        <v>7.6</v>
      </c>
    </row>
    <row r="439" spans="1:13" x14ac:dyDescent="0.25">
      <c r="A439" s="7" t="s">
        <v>1002</v>
      </c>
      <c r="B439" s="7" t="s">
        <v>2139</v>
      </c>
      <c r="C439" s="12">
        <v>10</v>
      </c>
      <c r="D439" s="7" t="s">
        <v>2397</v>
      </c>
      <c r="E439" s="8">
        <v>45468</v>
      </c>
      <c r="F439" s="8">
        <v>45474</v>
      </c>
      <c r="G439" s="12">
        <v>5.0999999999999996</v>
      </c>
      <c r="H439" s="12">
        <v>0.26</v>
      </c>
      <c r="I439" s="12">
        <v>0.51</v>
      </c>
      <c r="J439" s="12">
        <v>0.51</v>
      </c>
      <c r="K439" s="12">
        <v>5.0999999999999996</v>
      </c>
      <c r="L439" s="12">
        <v>0.77</v>
      </c>
      <c r="M439" s="12">
        <v>4.33</v>
      </c>
    </row>
    <row r="440" spans="1:13" x14ac:dyDescent="0.25">
      <c r="A440" s="7" t="s">
        <v>1003</v>
      </c>
      <c r="B440" s="7" t="s">
        <v>2140</v>
      </c>
      <c r="C440" s="12">
        <v>10</v>
      </c>
      <c r="D440" s="7" t="s">
        <v>2397</v>
      </c>
      <c r="E440" s="8">
        <v>45468</v>
      </c>
      <c r="F440" s="8">
        <v>45474</v>
      </c>
      <c r="G440" s="12">
        <v>19.53</v>
      </c>
      <c r="H440" s="12">
        <v>0.98</v>
      </c>
      <c r="I440" s="12">
        <v>1.95</v>
      </c>
      <c r="J440" s="12">
        <v>1.95</v>
      </c>
      <c r="K440" s="12">
        <v>19.53</v>
      </c>
      <c r="L440" s="12">
        <v>2.93</v>
      </c>
      <c r="M440" s="12">
        <v>16.600000000000001</v>
      </c>
    </row>
    <row r="441" spans="1:13" x14ac:dyDescent="0.25">
      <c r="A441" s="7" t="s">
        <v>1004</v>
      </c>
      <c r="B441" s="7" t="s">
        <v>2141</v>
      </c>
      <c r="C441" s="12">
        <v>10</v>
      </c>
      <c r="D441" s="7" t="s">
        <v>2397</v>
      </c>
      <c r="E441" s="8">
        <v>45468</v>
      </c>
      <c r="F441" s="8">
        <v>45474</v>
      </c>
      <c r="G441" s="12">
        <v>6.3</v>
      </c>
      <c r="H441" s="12">
        <v>0.32</v>
      </c>
      <c r="I441" s="12">
        <v>0.63</v>
      </c>
      <c r="J441" s="12">
        <v>0.63</v>
      </c>
      <c r="K441" s="12">
        <v>6.3</v>
      </c>
      <c r="L441" s="12">
        <v>0.95</v>
      </c>
      <c r="M441" s="12">
        <v>5.35</v>
      </c>
    </row>
    <row r="442" spans="1:13" x14ac:dyDescent="0.25">
      <c r="A442" s="7" t="s">
        <v>1005</v>
      </c>
      <c r="B442" s="7" t="s">
        <v>2142</v>
      </c>
      <c r="C442" s="12">
        <v>10</v>
      </c>
      <c r="D442" s="7" t="s">
        <v>2397</v>
      </c>
      <c r="E442" s="8">
        <v>45468</v>
      </c>
      <c r="F442" s="8">
        <v>45474</v>
      </c>
      <c r="G442" s="12">
        <v>63.98</v>
      </c>
      <c r="H442" s="12">
        <v>3.23</v>
      </c>
      <c r="I442" s="12">
        <v>6.4</v>
      </c>
      <c r="J442" s="12">
        <v>6.4</v>
      </c>
      <c r="K442" s="12">
        <v>63.98</v>
      </c>
      <c r="L442" s="12">
        <v>9.6300000000000008</v>
      </c>
      <c r="M442" s="12">
        <v>54.35</v>
      </c>
    </row>
    <row r="443" spans="1:13" x14ac:dyDescent="0.25">
      <c r="A443" s="7" t="s">
        <v>1006</v>
      </c>
      <c r="B443" s="7" t="s">
        <v>2143</v>
      </c>
      <c r="C443" s="12">
        <v>10</v>
      </c>
      <c r="D443" s="7" t="s">
        <v>2397</v>
      </c>
      <c r="E443" s="8">
        <v>45468</v>
      </c>
      <c r="F443" s="8">
        <v>45474</v>
      </c>
      <c r="G443" s="12">
        <v>110.88</v>
      </c>
      <c r="H443" s="12">
        <v>5.59</v>
      </c>
      <c r="I443" s="12">
        <v>11.09</v>
      </c>
      <c r="J443" s="12">
        <v>11.09</v>
      </c>
      <c r="K443" s="12">
        <v>110.88</v>
      </c>
      <c r="L443" s="12">
        <v>16.68</v>
      </c>
      <c r="M443" s="12">
        <v>94.2</v>
      </c>
    </row>
    <row r="444" spans="1:13" x14ac:dyDescent="0.25">
      <c r="A444" s="7" t="s">
        <v>1007</v>
      </c>
      <c r="B444" s="7" t="s">
        <v>2144</v>
      </c>
      <c r="C444" s="12">
        <v>10</v>
      </c>
      <c r="D444" s="7" t="s">
        <v>2397</v>
      </c>
      <c r="E444" s="8">
        <v>45468</v>
      </c>
      <c r="F444" s="8">
        <v>45474</v>
      </c>
      <c r="G444" s="12">
        <v>93.68</v>
      </c>
      <c r="H444" s="12">
        <v>4.72</v>
      </c>
      <c r="I444" s="12">
        <v>9.3699999999999992</v>
      </c>
      <c r="J444" s="12">
        <v>9.3699999999999992</v>
      </c>
      <c r="K444" s="12">
        <v>93.68</v>
      </c>
      <c r="L444" s="12">
        <v>14.09</v>
      </c>
      <c r="M444" s="12">
        <v>79.59</v>
      </c>
    </row>
    <row r="445" spans="1:13" x14ac:dyDescent="0.25">
      <c r="A445" s="7" t="s">
        <v>1008</v>
      </c>
      <c r="B445" s="7" t="s">
        <v>2145</v>
      </c>
      <c r="C445" s="12">
        <v>10</v>
      </c>
      <c r="D445" s="7" t="s">
        <v>2397</v>
      </c>
      <c r="E445" s="8">
        <v>45468</v>
      </c>
      <c r="F445" s="8">
        <v>45474</v>
      </c>
      <c r="G445" s="12">
        <v>1.89</v>
      </c>
      <c r="H445" s="12">
        <v>0.1</v>
      </c>
      <c r="I445" s="12">
        <v>0</v>
      </c>
      <c r="J445" s="12">
        <v>0</v>
      </c>
      <c r="K445" s="12">
        <v>1.89</v>
      </c>
      <c r="L445" s="12">
        <v>0.1</v>
      </c>
      <c r="M445" s="12">
        <v>1.79</v>
      </c>
    </row>
    <row r="446" spans="1:13" x14ac:dyDescent="0.25">
      <c r="A446" s="7" t="s">
        <v>1009</v>
      </c>
      <c r="B446" s="7" t="s">
        <v>2146</v>
      </c>
      <c r="C446" s="12">
        <v>10</v>
      </c>
      <c r="D446" s="7" t="s">
        <v>2397</v>
      </c>
      <c r="E446" s="8">
        <v>45468</v>
      </c>
      <c r="F446" s="8">
        <v>45474</v>
      </c>
      <c r="G446" s="12">
        <v>235.2</v>
      </c>
      <c r="H446" s="12">
        <v>11.86</v>
      </c>
      <c r="I446" s="12">
        <v>0</v>
      </c>
      <c r="J446" s="12">
        <v>0</v>
      </c>
      <c r="K446" s="12">
        <v>235.2</v>
      </c>
      <c r="L446" s="12">
        <v>11.86</v>
      </c>
      <c r="M446" s="12">
        <v>223.34</v>
      </c>
    </row>
    <row r="447" spans="1:13" x14ac:dyDescent="0.25">
      <c r="A447" s="7" t="s">
        <v>1010</v>
      </c>
      <c r="B447" s="7" t="s">
        <v>2147</v>
      </c>
      <c r="C447" s="12">
        <v>10</v>
      </c>
      <c r="D447" s="7" t="s">
        <v>2397</v>
      </c>
      <c r="E447" s="8">
        <v>45468</v>
      </c>
      <c r="F447" s="8">
        <v>45474</v>
      </c>
      <c r="G447" s="12">
        <v>96</v>
      </c>
      <c r="H447" s="12">
        <v>4.84</v>
      </c>
      <c r="I447" s="12">
        <v>0</v>
      </c>
      <c r="J447" s="12">
        <v>0</v>
      </c>
      <c r="K447" s="12">
        <v>96</v>
      </c>
      <c r="L447" s="12">
        <v>4.84</v>
      </c>
      <c r="M447" s="12">
        <v>91.16</v>
      </c>
    </row>
    <row r="448" spans="1:13" x14ac:dyDescent="0.25">
      <c r="A448" s="7" t="s">
        <v>1011</v>
      </c>
      <c r="B448" s="7" t="s">
        <v>2148</v>
      </c>
      <c r="C448" s="12">
        <v>10</v>
      </c>
      <c r="D448" s="7" t="s">
        <v>2397</v>
      </c>
      <c r="E448" s="8">
        <v>45468</v>
      </c>
      <c r="F448" s="8">
        <v>45474</v>
      </c>
      <c r="G448" s="12">
        <v>12.15</v>
      </c>
      <c r="H448" s="12">
        <v>0.61</v>
      </c>
      <c r="I448" s="12">
        <v>0</v>
      </c>
      <c r="J448" s="12">
        <v>0</v>
      </c>
      <c r="K448" s="12">
        <v>12.15</v>
      </c>
      <c r="L448" s="12">
        <v>0.61</v>
      </c>
      <c r="M448" s="12">
        <v>11.54</v>
      </c>
    </row>
    <row r="449" spans="1:13" x14ac:dyDescent="0.25">
      <c r="A449" s="7" t="s">
        <v>1012</v>
      </c>
      <c r="B449" s="7" t="s">
        <v>2149</v>
      </c>
      <c r="C449" s="12">
        <v>10</v>
      </c>
      <c r="D449" s="7" t="s">
        <v>2397</v>
      </c>
      <c r="E449" s="8">
        <v>45468</v>
      </c>
      <c r="F449" s="8">
        <v>45474</v>
      </c>
      <c r="G449" s="12">
        <v>39.9</v>
      </c>
      <c r="H449" s="12">
        <v>2.0099999999999998</v>
      </c>
      <c r="I449" s="12">
        <v>0</v>
      </c>
      <c r="J449" s="12">
        <v>0</v>
      </c>
      <c r="K449" s="12">
        <v>39.9</v>
      </c>
      <c r="L449" s="12">
        <v>2.0099999999999998</v>
      </c>
      <c r="M449" s="12">
        <v>37.89</v>
      </c>
    </row>
    <row r="450" spans="1:13" x14ac:dyDescent="0.25">
      <c r="A450" s="7" t="s">
        <v>1013</v>
      </c>
      <c r="B450" s="7" t="s">
        <v>2150</v>
      </c>
      <c r="C450" s="12">
        <v>10</v>
      </c>
      <c r="D450" s="7" t="s">
        <v>2397</v>
      </c>
      <c r="E450" s="8">
        <v>45468</v>
      </c>
      <c r="F450" s="8">
        <v>45474</v>
      </c>
      <c r="G450" s="12">
        <v>15.86</v>
      </c>
      <c r="H450" s="12">
        <v>0.8</v>
      </c>
      <c r="I450" s="12">
        <v>0</v>
      </c>
      <c r="J450" s="12">
        <v>0</v>
      </c>
      <c r="K450" s="12">
        <v>15.86</v>
      </c>
      <c r="L450" s="12">
        <v>0.8</v>
      </c>
      <c r="M450" s="12">
        <v>15.06</v>
      </c>
    </row>
    <row r="451" spans="1:13" x14ac:dyDescent="0.25">
      <c r="A451" s="7" t="s">
        <v>1014</v>
      </c>
      <c r="B451" s="7" t="s">
        <v>2151</v>
      </c>
      <c r="C451" s="12">
        <v>10</v>
      </c>
      <c r="D451" s="7" t="s">
        <v>2397</v>
      </c>
      <c r="E451" s="8">
        <v>45468</v>
      </c>
      <c r="F451" s="8">
        <v>45474</v>
      </c>
      <c r="G451" s="12">
        <v>37.229999999999997</v>
      </c>
      <c r="H451" s="12">
        <v>1.88</v>
      </c>
      <c r="I451" s="12">
        <v>0</v>
      </c>
      <c r="J451" s="12">
        <v>0</v>
      </c>
      <c r="K451" s="12">
        <v>37.229999999999997</v>
      </c>
      <c r="L451" s="12">
        <v>1.88</v>
      </c>
      <c r="M451" s="12">
        <v>35.35</v>
      </c>
    </row>
    <row r="452" spans="1:13" x14ac:dyDescent="0.25">
      <c r="A452" s="7" t="s">
        <v>1015</v>
      </c>
      <c r="B452" s="7" t="s">
        <v>2152</v>
      </c>
      <c r="C452" s="12">
        <v>10</v>
      </c>
      <c r="D452" s="7" t="s">
        <v>2397</v>
      </c>
      <c r="E452" s="8">
        <v>45468</v>
      </c>
      <c r="F452" s="8">
        <v>45474</v>
      </c>
      <c r="G452" s="12">
        <v>39.42</v>
      </c>
      <c r="H452" s="12">
        <v>1.99</v>
      </c>
      <c r="I452" s="12">
        <v>3.94</v>
      </c>
      <c r="J452" s="12">
        <v>3.94</v>
      </c>
      <c r="K452" s="12">
        <v>39.42</v>
      </c>
      <c r="L452" s="12">
        <v>5.93</v>
      </c>
      <c r="M452" s="12">
        <v>33.49</v>
      </c>
    </row>
    <row r="453" spans="1:13" x14ac:dyDescent="0.25">
      <c r="A453" s="7" t="s">
        <v>1016</v>
      </c>
      <c r="B453" s="7" t="s">
        <v>2153</v>
      </c>
      <c r="C453" s="12">
        <v>10</v>
      </c>
      <c r="D453" s="7" t="s">
        <v>2397</v>
      </c>
      <c r="E453" s="8">
        <v>45468</v>
      </c>
      <c r="F453" s="8">
        <v>45474</v>
      </c>
      <c r="G453" s="12">
        <v>15.12</v>
      </c>
      <c r="H453" s="12">
        <v>0.76</v>
      </c>
      <c r="I453" s="12">
        <v>0</v>
      </c>
      <c r="J453" s="12">
        <v>0</v>
      </c>
      <c r="K453" s="12">
        <v>15.12</v>
      </c>
      <c r="L453" s="12">
        <v>0.76</v>
      </c>
      <c r="M453" s="12">
        <v>14.36</v>
      </c>
    </row>
    <row r="454" spans="1:13" x14ac:dyDescent="0.25">
      <c r="A454" s="7" t="s">
        <v>1017</v>
      </c>
      <c r="B454" s="7" t="s">
        <v>2154</v>
      </c>
      <c r="C454" s="12">
        <v>10</v>
      </c>
      <c r="D454" s="7" t="s">
        <v>2397</v>
      </c>
      <c r="E454" s="8">
        <v>45468</v>
      </c>
      <c r="F454" s="8">
        <v>45474</v>
      </c>
      <c r="G454" s="12">
        <v>43.2</v>
      </c>
      <c r="H454" s="12">
        <v>2.1800000000000002</v>
      </c>
      <c r="I454" s="12">
        <v>0</v>
      </c>
      <c r="J454" s="12">
        <v>0</v>
      </c>
      <c r="K454" s="12">
        <v>43.2</v>
      </c>
      <c r="L454" s="12">
        <v>2.1800000000000002</v>
      </c>
      <c r="M454" s="12">
        <v>41.02</v>
      </c>
    </row>
    <row r="455" spans="1:13" x14ac:dyDescent="0.25">
      <c r="A455" s="7" t="s">
        <v>1018</v>
      </c>
      <c r="B455" s="7" t="s">
        <v>2155</v>
      </c>
      <c r="C455" s="12">
        <v>10</v>
      </c>
      <c r="D455" s="7" t="s">
        <v>2397</v>
      </c>
      <c r="E455" s="8">
        <v>45468</v>
      </c>
      <c r="F455" s="8">
        <v>45474</v>
      </c>
      <c r="G455" s="12">
        <v>55.44</v>
      </c>
      <c r="H455" s="12">
        <v>2.79</v>
      </c>
      <c r="I455" s="12">
        <v>0</v>
      </c>
      <c r="J455" s="12">
        <v>0</v>
      </c>
      <c r="K455" s="12">
        <v>55.44</v>
      </c>
      <c r="L455" s="12">
        <v>2.79</v>
      </c>
      <c r="M455" s="12">
        <v>52.65</v>
      </c>
    </row>
    <row r="456" spans="1:13" x14ac:dyDescent="0.25">
      <c r="A456" s="7" t="s">
        <v>1019</v>
      </c>
      <c r="B456" s="7" t="s">
        <v>2156</v>
      </c>
      <c r="C456" s="12">
        <v>10</v>
      </c>
      <c r="D456" s="7" t="s">
        <v>2397</v>
      </c>
      <c r="E456" s="8">
        <v>45468</v>
      </c>
      <c r="F456" s="8">
        <v>45474</v>
      </c>
      <c r="G456" s="12">
        <v>25.92</v>
      </c>
      <c r="H456" s="12">
        <v>1.31</v>
      </c>
      <c r="I456" s="12">
        <v>0</v>
      </c>
      <c r="J456" s="12">
        <v>0</v>
      </c>
      <c r="K456" s="12">
        <v>25.92</v>
      </c>
      <c r="L456" s="12">
        <v>1.31</v>
      </c>
      <c r="M456" s="12">
        <v>24.61</v>
      </c>
    </row>
    <row r="457" spans="1:13" x14ac:dyDescent="0.25">
      <c r="A457" s="7" t="s">
        <v>1020</v>
      </c>
      <c r="B457" s="7" t="s">
        <v>2157</v>
      </c>
      <c r="C457" s="12">
        <v>10</v>
      </c>
      <c r="D457" s="7" t="s">
        <v>2397</v>
      </c>
      <c r="E457" s="8">
        <v>45468</v>
      </c>
      <c r="F457" s="8">
        <v>45474</v>
      </c>
      <c r="G457" s="12">
        <v>19.670000000000002</v>
      </c>
      <c r="H457" s="12">
        <v>0.99</v>
      </c>
      <c r="I457" s="12">
        <v>0</v>
      </c>
      <c r="J457" s="12">
        <v>0</v>
      </c>
      <c r="K457" s="12">
        <v>19.670000000000002</v>
      </c>
      <c r="L457" s="12">
        <v>0.99</v>
      </c>
      <c r="M457" s="12">
        <v>18.68</v>
      </c>
    </row>
    <row r="458" spans="1:13" x14ac:dyDescent="0.25">
      <c r="A458" s="7" t="s">
        <v>1021</v>
      </c>
      <c r="B458" s="7" t="s">
        <v>2158</v>
      </c>
      <c r="C458" s="12">
        <v>10</v>
      </c>
      <c r="D458" s="7" t="s">
        <v>2397</v>
      </c>
      <c r="E458" s="8">
        <v>45468</v>
      </c>
      <c r="F458" s="8">
        <v>45474</v>
      </c>
      <c r="G458" s="12">
        <v>241.74</v>
      </c>
      <c r="H458" s="12">
        <v>12.19</v>
      </c>
      <c r="I458" s="12">
        <v>0</v>
      </c>
      <c r="J458" s="12">
        <v>0</v>
      </c>
      <c r="K458" s="12">
        <v>241.74</v>
      </c>
      <c r="L458" s="12">
        <v>12.19</v>
      </c>
      <c r="M458" s="12">
        <v>229.55</v>
      </c>
    </row>
    <row r="459" spans="1:13" x14ac:dyDescent="0.25">
      <c r="A459" s="7" t="s">
        <v>1022</v>
      </c>
      <c r="B459" s="7" t="s">
        <v>2159</v>
      </c>
      <c r="C459" s="12">
        <v>10</v>
      </c>
      <c r="D459" s="7" t="s">
        <v>2397</v>
      </c>
      <c r="E459" s="8">
        <v>45468</v>
      </c>
      <c r="F459" s="8">
        <v>45474</v>
      </c>
      <c r="G459" s="12">
        <v>5500</v>
      </c>
      <c r="H459" s="12">
        <v>277.26</v>
      </c>
      <c r="I459" s="12">
        <v>550</v>
      </c>
      <c r="J459" s="12">
        <v>550</v>
      </c>
      <c r="K459" s="12">
        <v>5500</v>
      </c>
      <c r="L459" s="12">
        <v>827.26</v>
      </c>
      <c r="M459" s="12">
        <v>4672.74</v>
      </c>
    </row>
    <row r="460" spans="1:13" x14ac:dyDescent="0.25">
      <c r="A460" s="7" t="s">
        <v>1023</v>
      </c>
      <c r="B460" s="7" t="s">
        <v>2160</v>
      </c>
      <c r="C460" s="12">
        <v>10</v>
      </c>
      <c r="D460" s="7" t="s">
        <v>2397</v>
      </c>
      <c r="E460" s="8">
        <v>45468</v>
      </c>
      <c r="F460" s="8">
        <v>45474</v>
      </c>
      <c r="G460" s="12">
        <v>2150</v>
      </c>
      <c r="H460" s="12">
        <v>108.38</v>
      </c>
      <c r="I460" s="12">
        <v>215</v>
      </c>
      <c r="J460" s="12">
        <v>215</v>
      </c>
      <c r="K460" s="12">
        <v>2150</v>
      </c>
      <c r="L460" s="12">
        <v>323.38</v>
      </c>
      <c r="M460" s="12">
        <v>1826.62</v>
      </c>
    </row>
    <row r="461" spans="1:13" x14ac:dyDescent="0.25">
      <c r="A461" s="7" t="s">
        <v>1024</v>
      </c>
      <c r="B461" s="7" t="s">
        <v>2161</v>
      </c>
      <c r="C461" s="12">
        <v>10</v>
      </c>
      <c r="D461" s="7" t="s">
        <v>2397</v>
      </c>
      <c r="E461" s="8">
        <v>45468</v>
      </c>
      <c r="F461" s="8">
        <v>45474</v>
      </c>
      <c r="G461" s="12">
        <v>1400</v>
      </c>
      <c r="H461" s="12">
        <v>70.58</v>
      </c>
      <c r="I461" s="12">
        <v>140</v>
      </c>
      <c r="J461" s="12">
        <v>140</v>
      </c>
      <c r="K461" s="12">
        <v>1400</v>
      </c>
      <c r="L461" s="12">
        <v>210.58</v>
      </c>
      <c r="M461" s="12">
        <v>1189.42</v>
      </c>
    </row>
    <row r="462" spans="1:13" x14ac:dyDescent="0.25">
      <c r="A462" s="7" t="s">
        <v>1025</v>
      </c>
      <c r="B462" s="7" t="s">
        <v>2162</v>
      </c>
      <c r="C462" s="12">
        <v>10</v>
      </c>
      <c r="D462" s="7" t="s">
        <v>2397</v>
      </c>
      <c r="E462" s="8">
        <v>45468</v>
      </c>
      <c r="F462" s="8">
        <v>45474</v>
      </c>
      <c r="G462" s="12">
        <v>3500</v>
      </c>
      <c r="H462" s="12">
        <v>176.44</v>
      </c>
      <c r="I462" s="12">
        <v>350</v>
      </c>
      <c r="J462" s="12">
        <v>350</v>
      </c>
      <c r="K462" s="12">
        <v>3500</v>
      </c>
      <c r="L462" s="12">
        <v>526.44000000000005</v>
      </c>
      <c r="M462" s="12">
        <v>2973.56</v>
      </c>
    </row>
    <row r="463" spans="1:13" x14ac:dyDescent="0.25">
      <c r="A463" s="7" t="s">
        <v>1026</v>
      </c>
      <c r="B463" s="7" t="s">
        <v>2163</v>
      </c>
      <c r="C463" s="12">
        <v>10</v>
      </c>
      <c r="D463" s="7" t="s">
        <v>2397</v>
      </c>
      <c r="E463" s="8">
        <v>45468</v>
      </c>
      <c r="F463" s="8">
        <v>45474</v>
      </c>
      <c r="G463" s="12">
        <v>500</v>
      </c>
      <c r="H463" s="12">
        <v>25.21</v>
      </c>
      <c r="I463" s="12">
        <v>50</v>
      </c>
      <c r="J463" s="12">
        <v>50</v>
      </c>
      <c r="K463" s="12">
        <v>500</v>
      </c>
      <c r="L463" s="12">
        <v>75.209999999999994</v>
      </c>
      <c r="M463" s="12">
        <v>424.79</v>
      </c>
    </row>
    <row r="464" spans="1:13" x14ac:dyDescent="0.25">
      <c r="A464" s="7" t="s">
        <v>1027</v>
      </c>
      <c r="B464" s="7" t="s">
        <v>2164</v>
      </c>
      <c r="C464" s="12">
        <v>10</v>
      </c>
      <c r="D464" s="7" t="s">
        <v>2397</v>
      </c>
      <c r="E464" s="8">
        <v>45468</v>
      </c>
      <c r="F464" s="8">
        <v>45474</v>
      </c>
      <c r="G464" s="12">
        <v>350</v>
      </c>
      <c r="H464" s="12">
        <v>17.64</v>
      </c>
      <c r="I464" s="12">
        <v>35</v>
      </c>
      <c r="J464" s="12">
        <v>35</v>
      </c>
      <c r="K464" s="12">
        <v>350</v>
      </c>
      <c r="L464" s="12">
        <v>52.64</v>
      </c>
      <c r="M464" s="12">
        <v>297.36</v>
      </c>
    </row>
    <row r="465" spans="1:13" x14ac:dyDescent="0.25">
      <c r="A465" s="7" t="s">
        <v>1028</v>
      </c>
      <c r="B465" s="7" t="s">
        <v>2165</v>
      </c>
      <c r="C465" s="12">
        <v>10</v>
      </c>
      <c r="D465" s="7" t="s">
        <v>2397</v>
      </c>
      <c r="E465" s="8">
        <v>45468</v>
      </c>
      <c r="F465" s="8">
        <v>45474</v>
      </c>
      <c r="G465" s="12">
        <v>120</v>
      </c>
      <c r="H465" s="12">
        <v>6.05</v>
      </c>
      <c r="I465" s="12">
        <v>12</v>
      </c>
      <c r="J465" s="12">
        <v>12</v>
      </c>
      <c r="K465" s="12">
        <v>120</v>
      </c>
      <c r="L465" s="12">
        <v>18.05</v>
      </c>
      <c r="M465" s="12">
        <v>101.95</v>
      </c>
    </row>
    <row r="466" spans="1:13" x14ac:dyDescent="0.25">
      <c r="A466" s="7" t="s">
        <v>1029</v>
      </c>
      <c r="B466" s="7" t="s">
        <v>2166</v>
      </c>
      <c r="C466" s="12">
        <v>10</v>
      </c>
      <c r="D466" s="7" t="s">
        <v>2397</v>
      </c>
      <c r="E466" s="8">
        <v>45468</v>
      </c>
      <c r="F466" s="8">
        <v>45474</v>
      </c>
      <c r="G466" s="12">
        <v>240</v>
      </c>
      <c r="H466" s="12">
        <v>12.1</v>
      </c>
      <c r="I466" s="12">
        <v>24</v>
      </c>
      <c r="J466" s="12">
        <v>24</v>
      </c>
      <c r="K466" s="12">
        <v>240</v>
      </c>
      <c r="L466" s="12">
        <v>36.1</v>
      </c>
      <c r="M466" s="12">
        <v>203.9</v>
      </c>
    </row>
    <row r="467" spans="1:13" x14ac:dyDescent="0.25">
      <c r="A467" s="7" t="s">
        <v>1030</v>
      </c>
      <c r="B467" s="7" t="s">
        <v>2167</v>
      </c>
      <c r="C467" s="12">
        <v>10</v>
      </c>
      <c r="D467" s="7" t="s">
        <v>2397</v>
      </c>
      <c r="E467" s="8">
        <v>45468</v>
      </c>
      <c r="F467" s="8">
        <v>45474</v>
      </c>
      <c r="G467" s="12">
        <v>220</v>
      </c>
      <c r="H467" s="12">
        <v>11.09</v>
      </c>
      <c r="I467" s="12">
        <v>22</v>
      </c>
      <c r="J467" s="12">
        <v>22</v>
      </c>
      <c r="K467" s="12">
        <v>220</v>
      </c>
      <c r="L467" s="12">
        <v>33.090000000000003</v>
      </c>
      <c r="M467" s="12">
        <v>186.91</v>
      </c>
    </row>
    <row r="468" spans="1:13" x14ac:dyDescent="0.25">
      <c r="A468" s="7" t="s">
        <v>1031</v>
      </c>
      <c r="B468" s="7" t="s">
        <v>2168</v>
      </c>
      <c r="C468" s="12">
        <v>10</v>
      </c>
      <c r="D468" s="7" t="s">
        <v>2397</v>
      </c>
      <c r="E468" s="8">
        <v>45468</v>
      </c>
      <c r="F468" s="8">
        <v>45474</v>
      </c>
      <c r="G468" s="12">
        <v>365.16</v>
      </c>
      <c r="H468" s="12">
        <v>18.41</v>
      </c>
      <c r="I468" s="12">
        <v>36.520000000000003</v>
      </c>
      <c r="J468" s="12">
        <v>36.520000000000003</v>
      </c>
      <c r="K468" s="12">
        <v>365.16</v>
      </c>
      <c r="L468" s="12">
        <v>54.93</v>
      </c>
      <c r="M468" s="12">
        <v>310.23</v>
      </c>
    </row>
    <row r="469" spans="1:13" x14ac:dyDescent="0.25">
      <c r="A469" s="7" t="s">
        <v>1032</v>
      </c>
      <c r="B469" s="7" t="s">
        <v>2169</v>
      </c>
      <c r="C469" s="12">
        <v>10</v>
      </c>
      <c r="D469" s="7" t="s">
        <v>2397</v>
      </c>
      <c r="E469" s="8">
        <v>45468</v>
      </c>
      <c r="F469" s="8">
        <v>45474</v>
      </c>
      <c r="G469" s="12">
        <v>653.32000000000005</v>
      </c>
      <c r="H469" s="12">
        <v>32.93</v>
      </c>
      <c r="I469" s="12">
        <v>65.33</v>
      </c>
      <c r="J469" s="12">
        <v>65.33</v>
      </c>
      <c r="K469" s="12">
        <v>653.32000000000005</v>
      </c>
      <c r="L469" s="12">
        <v>98.26</v>
      </c>
      <c r="M469" s="12">
        <v>555.05999999999995</v>
      </c>
    </row>
    <row r="470" spans="1:13" x14ac:dyDescent="0.25">
      <c r="A470" s="7" t="s">
        <v>1033</v>
      </c>
      <c r="B470" s="7" t="s">
        <v>2170</v>
      </c>
      <c r="C470" s="12">
        <v>10</v>
      </c>
      <c r="D470" s="7" t="s">
        <v>2397</v>
      </c>
      <c r="E470" s="8">
        <v>45468</v>
      </c>
      <c r="F470" s="8">
        <v>45474</v>
      </c>
      <c r="G470" s="12">
        <v>515</v>
      </c>
      <c r="H470" s="12">
        <v>25.96</v>
      </c>
      <c r="I470" s="12">
        <v>51.5</v>
      </c>
      <c r="J470" s="12">
        <v>51.5</v>
      </c>
      <c r="K470" s="12">
        <v>515</v>
      </c>
      <c r="L470" s="12">
        <v>77.459999999999994</v>
      </c>
      <c r="M470" s="12">
        <v>437.54</v>
      </c>
    </row>
    <row r="471" spans="1:13" x14ac:dyDescent="0.25">
      <c r="A471" s="7" t="s">
        <v>1034</v>
      </c>
      <c r="B471" s="7" t="s">
        <v>2171</v>
      </c>
      <c r="C471" s="12">
        <v>10</v>
      </c>
      <c r="D471" s="7" t="s">
        <v>2397</v>
      </c>
      <c r="E471" s="8">
        <v>45468</v>
      </c>
      <c r="F471" s="8">
        <v>45474</v>
      </c>
      <c r="G471" s="12">
        <v>214</v>
      </c>
      <c r="H471" s="12">
        <v>10.79</v>
      </c>
      <c r="I471" s="12">
        <v>21.4</v>
      </c>
      <c r="J471" s="12">
        <v>21.4</v>
      </c>
      <c r="K471" s="12">
        <v>214</v>
      </c>
      <c r="L471" s="12">
        <v>32.19</v>
      </c>
      <c r="M471" s="12">
        <v>181.81</v>
      </c>
    </row>
    <row r="472" spans="1:13" x14ac:dyDescent="0.25">
      <c r="A472" s="7" t="s">
        <v>1035</v>
      </c>
      <c r="B472" s="7" t="s">
        <v>2172</v>
      </c>
      <c r="C472" s="12">
        <v>10</v>
      </c>
      <c r="D472" s="7" t="s">
        <v>2397</v>
      </c>
      <c r="E472" s="8">
        <v>45468</v>
      </c>
      <c r="F472" s="8">
        <v>45474</v>
      </c>
      <c r="G472" s="12">
        <v>13200</v>
      </c>
      <c r="H472" s="12">
        <v>665.42</v>
      </c>
      <c r="I472" s="12">
        <v>1320</v>
      </c>
      <c r="J472" s="12">
        <v>1320</v>
      </c>
      <c r="K472" s="12">
        <v>13200</v>
      </c>
      <c r="L472" s="12">
        <v>1985.42</v>
      </c>
      <c r="M472" s="12">
        <v>11214.58</v>
      </c>
    </row>
    <row r="473" spans="1:13" x14ac:dyDescent="0.25">
      <c r="A473" s="7" t="s">
        <v>1036</v>
      </c>
      <c r="B473" s="7" t="s">
        <v>2173</v>
      </c>
      <c r="C473" s="12">
        <v>10</v>
      </c>
      <c r="D473" s="7" t="s">
        <v>2397</v>
      </c>
      <c r="E473" s="8">
        <v>45468</v>
      </c>
      <c r="F473" s="8">
        <v>45474</v>
      </c>
      <c r="G473" s="12">
        <v>44800</v>
      </c>
      <c r="H473" s="12">
        <v>2258.41</v>
      </c>
      <c r="I473" s="12">
        <v>4480</v>
      </c>
      <c r="J473" s="12">
        <v>4480</v>
      </c>
      <c r="K473" s="12">
        <v>44800</v>
      </c>
      <c r="L473" s="12">
        <v>6738.41</v>
      </c>
      <c r="M473" s="12">
        <v>38061.589999999997</v>
      </c>
    </row>
    <row r="474" spans="1:13" x14ac:dyDescent="0.25">
      <c r="A474" s="7" t="s">
        <v>1037</v>
      </c>
      <c r="B474" s="7" t="s">
        <v>2174</v>
      </c>
      <c r="C474" s="12">
        <v>10</v>
      </c>
      <c r="D474" s="7" t="s">
        <v>2397</v>
      </c>
      <c r="E474" s="8">
        <v>45468</v>
      </c>
      <c r="F474" s="8">
        <v>45474</v>
      </c>
      <c r="G474" s="12">
        <v>23000</v>
      </c>
      <c r="H474" s="12">
        <v>1159.45</v>
      </c>
      <c r="I474" s="12">
        <v>2300</v>
      </c>
      <c r="J474" s="12">
        <v>2300</v>
      </c>
      <c r="K474" s="12">
        <v>23000</v>
      </c>
      <c r="L474" s="12">
        <v>3459.45</v>
      </c>
      <c r="M474" s="12">
        <v>19540.55</v>
      </c>
    </row>
    <row r="475" spans="1:13" x14ac:dyDescent="0.25">
      <c r="A475" s="7" t="s">
        <v>1038</v>
      </c>
      <c r="B475" s="7" t="s">
        <v>2175</v>
      </c>
      <c r="C475" s="12">
        <v>10</v>
      </c>
      <c r="D475" s="7" t="s">
        <v>2397</v>
      </c>
      <c r="E475" s="8">
        <v>45468</v>
      </c>
      <c r="F475" s="8">
        <v>45474</v>
      </c>
      <c r="G475" s="12">
        <v>12232</v>
      </c>
      <c r="H475" s="12">
        <v>616.63</v>
      </c>
      <c r="I475" s="12">
        <v>1223.2</v>
      </c>
      <c r="J475" s="12">
        <v>1223.2</v>
      </c>
      <c r="K475" s="12">
        <v>12232</v>
      </c>
      <c r="L475" s="12">
        <v>1839.83</v>
      </c>
      <c r="M475" s="12">
        <v>10392.17</v>
      </c>
    </row>
    <row r="476" spans="1:13" x14ac:dyDescent="0.25">
      <c r="A476" s="7" t="s">
        <v>1039</v>
      </c>
      <c r="B476" s="7" t="s">
        <v>2176</v>
      </c>
      <c r="C476" s="12">
        <v>10</v>
      </c>
      <c r="D476" s="7" t="s">
        <v>2397</v>
      </c>
      <c r="E476" s="8">
        <v>45468</v>
      </c>
      <c r="F476" s="8">
        <v>45474</v>
      </c>
      <c r="G476" s="12">
        <v>4333</v>
      </c>
      <c r="H476" s="12">
        <v>218.43</v>
      </c>
      <c r="I476" s="12">
        <v>433.3</v>
      </c>
      <c r="J476" s="12">
        <v>433.3</v>
      </c>
      <c r="K476" s="12">
        <v>4333</v>
      </c>
      <c r="L476" s="12">
        <v>651.73</v>
      </c>
      <c r="M476" s="12">
        <v>3681.27</v>
      </c>
    </row>
    <row r="477" spans="1:13" x14ac:dyDescent="0.25">
      <c r="A477" s="7" t="s">
        <v>1040</v>
      </c>
      <c r="B477" s="7" t="s">
        <v>2177</v>
      </c>
      <c r="C477" s="12">
        <v>10</v>
      </c>
      <c r="D477" s="7" t="s">
        <v>2397</v>
      </c>
      <c r="E477" s="8">
        <v>45468</v>
      </c>
      <c r="F477" s="8">
        <v>45474</v>
      </c>
      <c r="G477" s="12">
        <v>3096</v>
      </c>
      <c r="H477" s="12">
        <v>156.07</v>
      </c>
      <c r="I477" s="12">
        <v>309.60000000000002</v>
      </c>
      <c r="J477" s="12">
        <v>309.60000000000002</v>
      </c>
      <c r="K477" s="12">
        <v>3096</v>
      </c>
      <c r="L477" s="12">
        <v>465.67</v>
      </c>
      <c r="M477" s="12">
        <v>2630.33</v>
      </c>
    </row>
    <row r="478" spans="1:13" x14ac:dyDescent="0.25">
      <c r="A478" s="7" t="s">
        <v>1041</v>
      </c>
      <c r="B478" s="7" t="s">
        <v>2178</v>
      </c>
      <c r="C478" s="12">
        <v>10</v>
      </c>
      <c r="D478" s="7" t="s">
        <v>2397</v>
      </c>
      <c r="E478" s="8">
        <v>45468</v>
      </c>
      <c r="F478" s="8">
        <v>45474</v>
      </c>
      <c r="G478" s="12">
        <v>3448</v>
      </c>
      <c r="H478" s="12">
        <v>173.82</v>
      </c>
      <c r="I478" s="12">
        <v>344.8</v>
      </c>
      <c r="J478" s="12">
        <v>344.8</v>
      </c>
      <c r="K478" s="12">
        <v>3448</v>
      </c>
      <c r="L478" s="12">
        <v>518.62</v>
      </c>
      <c r="M478" s="12">
        <v>2929.38</v>
      </c>
    </row>
    <row r="479" spans="1:13" x14ac:dyDescent="0.25">
      <c r="A479" s="7" t="s">
        <v>1042</v>
      </c>
      <c r="B479" s="7" t="s">
        <v>2177</v>
      </c>
      <c r="C479" s="12">
        <v>10</v>
      </c>
      <c r="D479" s="7" t="s">
        <v>2397</v>
      </c>
      <c r="E479" s="8">
        <v>45468</v>
      </c>
      <c r="F479" s="8">
        <v>45474</v>
      </c>
      <c r="G479" s="12">
        <v>1884</v>
      </c>
      <c r="H479" s="12">
        <v>94.97</v>
      </c>
      <c r="I479" s="12">
        <v>188.4</v>
      </c>
      <c r="J479" s="12">
        <v>188.4</v>
      </c>
      <c r="K479" s="12">
        <v>1884</v>
      </c>
      <c r="L479" s="12">
        <v>283.37</v>
      </c>
      <c r="M479" s="12">
        <v>1600.63</v>
      </c>
    </row>
    <row r="480" spans="1:13" x14ac:dyDescent="0.25">
      <c r="A480" s="7" t="s">
        <v>1043</v>
      </c>
      <c r="B480" s="7" t="s">
        <v>2179</v>
      </c>
      <c r="C480" s="12">
        <v>10</v>
      </c>
      <c r="D480" s="7" t="s">
        <v>2397</v>
      </c>
      <c r="E480" s="8">
        <v>45468</v>
      </c>
      <c r="F480" s="8">
        <v>45474</v>
      </c>
      <c r="G480" s="12">
        <v>2346</v>
      </c>
      <c r="H480" s="12">
        <v>118.26</v>
      </c>
      <c r="I480" s="12">
        <v>234.6</v>
      </c>
      <c r="J480" s="12">
        <v>234.6</v>
      </c>
      <c r="K480" s="12">
        <v>2346</v>
      </c>
      <c r="L480" s="12">
        <v>352.86</v>
      </c>
      <c r="M480" s="12">
        <v>1993.14</v>
      </c>
    </row>
    <row r="481" spans="1:13" x14ac:dyDescent="0.25">
      <c r="A481" s="7" t="s">
        <v>1044</v>
      </c>
      <c r="B481" s="7" t="s">
        <v>2178</v>
      </c>
      <c r="C481" s="12">
        <v>10</v>
      </c>
      <c r="D481" s="7" t="s">
        <v>2397</v>
      </c>
      <c r="E481" s="8">
        <v>45468</v>
      </c>
      <c r="F481" s="8">
        <v>45474</v>
      </c>
      <c r="G481" s="12">
        <v>540</v>
      </c>
      <c r="H481" s="12">
        <v>27.22</v>
      </c>
      <c r="I481" s="12">
        <v>54</v>
      </c>
      <c r="J481" s="12">
        <v>54</v>
      </c>
      <c r="K481" s="12">
        <v>540</v>
      </c>
      <c r="L481" s="12">
        <v>81.22</v>
      </c>
      <c r="M481" s="12">
        <v>458.78</v>
      </c>
    </row>
    <row r="482" spans="1:13" x14ac:dyDescent="0.25">
      <c r="A482" s="7" t="s">
        <v>1045</v>
      </c>
      <c r="B482" s="7" t="s">
        <v>2180</v>
      </c>
      <c r="C482" s="12">
        <v>10</v>
      </c>
      <c r="D482" s="7" t="s">
        <v>2397</v>
      </c>
      <c r="E482" s="8">
        <v>45468</v>
      </c>
      <c r="F482" s="8">
        <v>45474</v>
      </c>
      <c r="G482" s="12">
        <v>493</v>
      </c>
      <c r="H482" s="12">
        <v>24.85</v>
      </c>
      <c r="I482" s="12">
        <v>49.3</v>
      </c>
      <c r="J482" s="12">
        <v>49.3</v>
      </c>
      <c r="K482" s="12">
        <v>493</v>
      </c>
      <c r="L482" s="12">
        <v>74.150000000000006</v>
      </c>
      <c r="M482" s="12">
        <v>418.85</v>
      </c>
    </row>
    <row r="483" spans="1:13" x14ac:dyDescent="0.25">
      <c r="A483" s="7" t="s">
        <v>1046</v>
      </c>
      <c r="B483" s="7" t="s">
        <v>2180</v>
      </c>
      <c r="C483" s="12">
        <v>10</v>
      </c>
      <c r="D483" s="7" t="s">
        <v>2397</v>
      </c>
      <c r="E483" s="8">
        <v>45468</v>
      </c>
      <c r="F483" s="8">
        <v>45474</v>
      </c>
      <c r="G483" s="12">
        <v>344</v>
      </c>
      <c r="H483" s="12">
        <v>17.34</v>
      </c>
      <c r="I483" s="12">
        <v>34.4</v>
      </c>
      <c r="J483" s="12">
        <v>34.4</v>
      </c>
      <c r="K483" s="12">
        <v>344</v>
      </c>
      <c r="L483" s="12">
        <v>51.74</v>
      </c>
      <c r="M483" s="12">
        <v>292.26</v>
      </c>
    </row>
    <row r="484" spans="1:13" x14ac:dyDescent="0.25">
      <c r="A484" s="7" t="s">
        <v>1047</v>
      </c>
      <c r="B484" s="7" t="s">
        <v>2181</v>
      </c>
      <c r="C484" s="12">
        <v>10</v>
      </c>
      <c r="D484" s="7" t="s">
        <v>2397</v>
      </c>
      <c r="E484" s="8">
        <v>45468</v>
      </c>
      <c r="F484" s="8">
        <v>45474</v>
      </c>
      <c r="G484" s="12">
        <v>3945</v>
      </c>
      <c r="H484" s="12">
        <v>198.87</v>
      </c>
      <c r="I484" s="12">
        <v>394.5</v>
      </c>
      <c r="J484" s="12">
        <v>394.5</v>
      </c>
      <c r="K484" s="12">
        <v>3945</v>
      </c>
      <c r="L484" s="12">
        <v>593.37</v>
      </c>
      <c r="M484" s="12">
        <v>3351.63</v>
      </c>
    </row>
    <row r="485" spans="1:13" x14ac:dyDescent="0.25">
      <c r="A485" s="7" t="s">
        <v>1048</v>
      </c>
      <c r="B485" s="7" t="s">
        <v>2182</v>
      </c>
      <c r="C485" s="12">
        <v>10</v>
      </c>
      <c r="D485" s="7" t="s">
        <v>2397</v>
      </c>
      <c r="E485" s="8">
        <v>45468</v>
      </c>
      <c r="F485" s="8">
        <v>45474</v>
      </c>
      <c r="G485" s="12">
        <v>1890</v>
      </c>
      <c r="H485" s="12">
        <v>95.28</v>
      </c>
      <c r="I485" s="12">
        <v>189</v>
      </c>
      <c r="J485" s="12">
        <v>189</v>
      </c>
      <c r="K485" s="12">
        <v>1890</v>
      </c>
      <c r="L485" s="12">
        <v>284.27999999999997</v>
      </c>
      <c r="M485" s="12">
        <v>1605.72</v>
      </c>
    </row>
    <row r="486" spans="1:13" x14ac:dyDescent="0.25">
      <c r="A486" s="7" t="s">
        <v>1049</v>
      </c>
      <c r="B486" s="7" t="s">
        <v>2183</v>
      </c>
      <c r="C486" s="12">
        <v>10</v>
      </c>
      <c r="D486" s="7" t="s">
        <v>2397</v>
      </c>
      <c r="E486" s="8">
        <v>45468</v>
      </c>
      <c r="F486" s="8">
        <v>45474</v>
      </c>
      <c r="G486" s="12">
        <v>1332</v>
      </c>
      <c r="H486" s="12">
        <v>67.150000000000006</v>
      </c>
      <c r="I486" s="12">
        <v>133.19999999999999</v>
      </c>
      <c r="J486" s="12">
        <v>133.19999999999999</v>
      </c>
      <c r="K486" s="12">
        <v>1332</v>
      </c>
      <c r="L486" s="12">
        <v>200.35</v>
      </c>
      <c r="M486" s="12">
        <v>1131.6500000000001</v>
      </c>
    </row>
    <row r="487" spans="1:13" x14ac:dyDescent="0.25">
      <c r="A487" s="7" t="s">
        <v>1050</v>
      </c>
      <c r="B487" s="7" t="s">
        <v>2184</v>
      </c>
      <c r="C487" s="12">
        <v>10</v>
      </c>
      <c r="D487" s="7" t="s">
        <v>2397</v>
      </c>
      <c r="E487" s="8">
        <v>45468</v>
      </c>
      <c r="F487" s="8">
        <v>45474</v>
      </c>
      <c r="G487" s="12">
        <v>5045</v>
      </c>
      <c r="H487" s="12">
        <v>254.32</v>
      </c>
      <c r="I487" s="12">
        <v>504.5</v>
      </c>
      <c r="J487" s="12">
        <v>504.5</v>
      </c>
      <c r="K487" s="12">
        <v>5045</v>
      </c>
      <c r="L487" s="12">
        <v>758.82</v>
      </c>
      <c r="M487" s="12">
        <v>4286.18</v>
      </c>
    </row>
    <row r="488" spans="1:13" x14ac:dyDescent="0.25">
      <c r="A488" s="7" t="s">
        <v>1051</v>
      </c>
      <c r="B488" s="7" t="s">
        <v>2185</v>
      </c>
      <c r="C488" s="12">
        <v>10</v>
      </c>
      <c r="D488" s="7" t="s">
        <v>2397</v>
      </c>
      <c r="E488" s="8">
        <v>45468</v>
      </c>
      <c r="F488" s="8">
        <v>45474</v>
      </c>
      <c r="G488" s="12">
        <v>2160</v>
      </c>
      <c r="H488" s="12">
        <v>108.89</v>
      </c>
      <c r="I488" s="12">
        <v>216</v>
      </c>
      <c r="J488" s="12">
        <v>216</v>
      </c>
      <c r="K488" s="12">
        <v>2160</v>
      </c>
      <c r="L488" s="12">
        <v>324.89</v>
      </c>
      <c r="M488" s="12">
        <v>1835.11</v>
      </c>
    </row>
    <row r="489" spans="1:13" x14ac:dyDescent="0.25">
      <c r="A489" s="7" t="s">
        <v>1052</v>
      </c>
      <c r="B489" s="7" t="s">
        <v>2186</v>
      </c>
      <c r="C489" s="12">
        <v>10</v>
      </c>
      <c r="D489" s="7" t="s">
        <v>2397</v>
      </c>
      <c r="E489" s="8">
        <v>45468</v>
      </c>
      <c r="F489" s="8">
        <v>45474</v>
      </c>
      <c r="G489" s="12">
        <v>14845</v>
      </c>
      <c r="H489" s="12">
        <v>748.35</v>
      </c>
      <c r="I489" s="12">
        <v>1484.5</v>
      </c>
      <c r="J489" s="12">
        <v>1484.5</v>
      </c>
      <c r="K489" s="12">
        <v>14845</v>
      </c>
      <c r="L489" s="12">
        <v>2232.85</v>
      </c>
      <c r="M489" s="12">
        <v>12612.15</v>
      </c>
    </row>
    <row r="490" spans="1:13" x14ac:dyDescent="0.25">
      <c r="A490" s="7" t="s">
        <v>1053</v>
      </c>
      <c r="B490" s="7" t="s">
        <v>2186</v>
      </c>
      <c r="C490" s="12">
        <v>10</v>
      </c>
      <c r="D490" s="7" t="s">
        <v>2397</v>
      </c>
      <c r="E490" s="8">
        <v>45468</v>
      </c>
      <c r="F490" s="8">
        <v>45474</v>
      </c>
      <c r="G490" s="12">
        <v>14897</v>
      </c>
      <c r="H490" s="12">
        <v>750.97</v>
      </c>
      <c r="I490" s="12">
        <v>1489.7</v>
      </c>
      <c r="J490" s="12">
        <v>1489.7</v>
      </c>
      <c r="K490" s="12">
        <v>14897</v>
      </c>
      <c r="L490" s="12">
        <v>2240.67</v>
      </c>
      <c r="M490" s="12">
        <v>12656.33</v>
      </c>
    </row>
    <row r="491" spans="1:13" x14ac:dyDescent="0.25">
      <c r="A491" s="7" t="s">
        <v>1054</v>
      </c>
      <c r="B491" s="7" t="s">
        <v>2187</v>
      </c>
      <c r="C491" s="12">
        <v>10</v>
      </c>
      <c r="D491" s="7" t="s">
        <v>2397</v>
      </c>
      <c r="E491" s="8">
        <v>45468</v>
      </c>
      <c r="F491" s="8">
        <v>45474</v>
      </c>
      <c r="G491" s="12">
        <v>6445</v>
      </c>
      <c r="H491" s="12">
        <v>324.89999999999998</v>
      </c>
      <c r="I491" s="12">
        <v>644.5</v>
      </c>
      <c r="J491" s="12">
        <v>644.5</v>
      </c>
      <c r="K491" s="12">
        <v>6445</v>
      </c>
      <c r="L491" s="12">
        <v>969.4</v>
      </c>
      <c r="M491" s="12">
        <v>5475.6</v>
      </c>
    </row>
    <row r="492" spans="1:13" x14ac:dyDescent="0.25">
      <c r="A492" s="7" t="s">
        <v>1055</v>
      </c>
      <c r="B492" s="7" t="s">
        <v>2188</v>
      </c>
      <c r="C492" s="12">
        <v>10</v>
      </c>
      <c r="D492" s="7" t="s">
        <v>2397</v>
      </c>
      <c r="E492" s="8">
        <v>45468</v>
      </c>
      <c r="F492" s="8">
        <v>45474</v>
      </c>
      <c r="G492" s="12">
        <v>2262</v>
      </c>
      <c r="H492" s="12">
        <v>114.03</v>
      </c>
      <c r="I492" s="12">
        <v>226.2</v>
      </c>
      <c r="J492" s="12">
        <v>226.2</v>
      </c>
      <c r="K492" s="12">
        <v>2262</v>
      </c>
      <c r="L492" s="12">
        <v>340.23</v>
      </c>
      <c r="M492" s="12">
        <v>1921.77</v>
      </c>
    </row>
    <row r="493" spans="1:13" x14ac:dyDescent="0.25">
      <c r="A493" s="7" t="s">
        <v>1056</v>
      </c>
      <c r="B493" s="7" t="s">
        <v>2189</v>
      </c>
      <c r="C493" s="12">
        <v>10</v>
      </c>
      <c r="D493" s="7" t="s">
        <v>2397</v>
      </c>
      <c r="E493" s="8">
        <v>45468</v>
      </c>
      <c r="F493" s="8">
        <v>45474</v>
      </c>
      <c r="G493" s="12">
        <v>19800</v>
      </c>
      <c r="H493" s="12">
        <v>998.14</v>
      </c>
      <c r="I493" s="12">
        <v>1980</v>
      </c>
      <c r="J493" s="12">
        <v>1980</v>
      </c>
      <c r="K493" s="12">
        <v>19800</v>
      </c>
      <c r="L493" s="12">
        <v>2978.14</v>
      </c>
      <c r="M493" s="12">
        <v>16821.86</v>
      </c>
    </row>
    <row r="494" spans="1:13" x14ac:dyDescent="0.25">
      <c r="A494" s="7" t="s">
        <v>1057</v>
      </c>
      <c r="B494" s="7" t="s">
        <v>2190</v>
      </c>
      <c r="C494" s="12">
        <v>10</v>
      </c>
      <c r="D494" s="7" t="s">
        <v>2397</v>
      </c>
      <c r="E494" s="8">
        <v>45468</v>
      </c>
      <c r="F494" s="8">
        <v>45474</v>
      </c>
      <c r="G494" s="12">
        <v>7840</v>
      </c>
      <c r="H494" s="12">
        <v>395.22</v>
      </c>
      <c r="I494" s="12">
        <v>784</v>
      </c>
      <c r="J494" s="12">
        <v>784</v>
      </c>
      <c r="K494" s="12">
        <v>7840</v>
      </c>
      <c r="L494" s="12">
        <v>1179.22</v>
      </c>
      <c r="M494" s="12">
        <v>6660.78</v>
      </c>
    </row>
    <row r="495" spans="1:13" x14ac:dyDescent="0.25">
      <c r="A495" s="7" t="s">
        <v>1058</v>
      </c>
      <c r="B495" s="7" t="s">
        <v>2191</v>
      </c>
      <c r="C495" s="12">
        <v>10</v>
      </c>
      <c r="D495" s="7" t="s">
        <v>2397</v>
      </c>
      <c r="E495" s="8">
        <v>45468</v>
      </c>
      <c r="F495" s="8">
        <v>45474</v>
      </c>
      <c r="G495" s="12">
        <v>1032</v>
      </c>
      <c r="H495" s="12">
        <v>52.02</v>
      </c>
      <c r="I495" s="12">
        <v>103.2</v>
      </c>
      <c r="J495" s="12">
        <v>103.2</v>
      </c>
      <c r="K495" s="12">
        <v>1032</v>
      </c>
      <c r="L495" s="12">
        <v>155.22</v>
      </c>
      <c r="M495" s="12">
        <v>876.78</v>
      </c>
    </row>
    <row r="496" spans="1:13" x14ac:dyDescent="0.25">
      <c r="A496" s="7" t="s">
        <v>1059</v>
      </c>
      <c r="B496" s="7" t="s">
        <v>2192</v>
      </c>
      <c r="C496" s="12">
        <v>10</v>
      </c>
      <c r="D496" s="7" t="s">
        <v>2397</v>
      </c>
      <c r="E496" s="8">
        <v>45468</v>
      </c>
      <c r="F496" s="8">
        <v>45474</v>
      </c>
      <c r="G496" s="12">
        <v>15075</v>
      </c>
      <c r="H496" s="12">
        <v>759.95</v>
      </c>
      <c r="I496" s="12">
        <v>1507.5</v>
      </c>
      <c r="J496" s="12">
        <v>1507.5</v>
      </c>
      <c r="K496" s="12">
        <v>15075</v>
      </c>
      <c r="L496" s="12">
        <v>2267.4499999999998</v>
      </c>
      <c r="M496" s="12">
        <v>12807.55</v>
      </c>
    </row>
    <row r="497" spans="1:13" x14ac:dyDescent="0.25">
      <c r="A497" s="7" t="s">
        <v>794</v>
      </c>
      <c r="B497" s="7" t="s">
        <v>1919</v>
      </c>
      <c r="C497" s="12">
        <v>20</v>
      </c>
      <c r="D497" s="7" t="s">
        <v>2397</v>
      </c>
      <c r="E497" s="8">
        <v>45698</v>
      </c>
      <c r="F497" s="8">
        <v>45717</v>
      </c>
      <c r="G497" s="12">
        <v>488.8</v>
      </c>
      <c r="H497" s="12">
        <v>0</v>
      </c>
      <c r="I497" s="12">
        <v>81.96</v>
      </c>
      <c r="J497" s="12">
        <v>81.96</v>
      </c>
      <c r="K497" s="12">
        <v>488.8</v>
      </c>
      <c r="L497" s="12">
        <v>81.96</v>
      </c>
      <c r="M497" s="12">
        <v>406.84</v>
      </c>
    </row>
    <row r="498" spans="1:13" x14ac:dyDescent="0.25">
      <c r="A498" s="7" t="s">
        <v>795</v>
      </c>
      <c r="B498" s="7" t="s">
        <v>1920</v>
      </c>
      <c r="C498" s="12">
        <v>20</v>
      </c>
      <c r="D498" s="7" t="s">
        <v>2397</v>
      </c>
      <c r="E498" s="8">
        <v>45698</v>
      </c>
      <c r="F498" s="8">
        <v>45717</v>
      </c>
      <c r="G498" s="12">
        <v>786</v>
      </c>
      <c r="H498" s="12">
        <v>0</v>
      </c>
      <c r="I498" s="12">
        <v>131.79</v>
      </c>
      <c r="J498" s="12">
        <v>131.79</v>
      </c>
      <c r="K498" s="12">
        <v>786</v>
      </c>
      <c r="L498" s="12">
        <v>131.79</v>
      </c>
      <c r="M498" s="12">
        <v>654.21</v>
      </c>
    </row>
    <row r="499" spans="1:13" x14ac:dyDescent="0.25">
      <c r="A499" s="7" t="s">
        <v>796</v>
      </c>
      <c r="B499" s="7" t="s">
        <v>1921</v>
      </c>
      <c r="C499" s="12">
        <v>20</v>
      </c>
      <c r="D499" s="7" t="s">
        <v>2397</v>
      </c>
      <c r="E499" s="8">
        <v>45698</v>
      </c>
      <c r="F499" s="8">
        <v>45717</v>
      </c>
      <c r="G499" s="12">
        <v>1547</v>
      </c>
      <c r="H499" s="12">
        <v>0</v>
      </c>
      <c r="I499" s="12">
        <v>259.39</v>
      </c>
      <c r="J499" s="12">
        <v>259.39</v>
      </c>
      <c r="K499" s="12">
        <v>1547</v>
      </c>
      <c r="L499" s="12">
        <v>259.39</v>
      </c>
      <c r="M499" s="12">
        <v>1287.6099999999999</v>
      </c>
    </row>
    <row r="500" spans="1:13" x14ac:dyDescent="0.25">
      <c r="A500" s="7" t="s">
        <v>797</v>
      </c>
      <c r="B500" s="7" t="s">
        <v>1922</v>
      </c>
      <c r="C500" s="12">
        <v>20</v>
      </c>
      <c r="D500" s="7" t="s">
        <v>2397</v>
      </c>
      <c r="E500" s="8">
        <v>45698</v>
      </c>
      <c r="F500" s="8">
        <v>45717</v>
      </c>
      <c r="G500" s="12">
        <v>1892.25</v>
      </c>
      <c r="H500" s="12">
        <v>0</v>
      </c>
      <c r="I500" s="12">
        <v>317.27999999999997</v>
      </c>
      <c r="J500" s="12">
        <v>317.27999999999997</v>
      </c>
      <c r="K500" s="12">
        <v>1892.25</v>
      </c>
      <c r="L500" s="12">
        <v>317.27999999999997</v>
      </c>
      <c r="M500" s="12">
        <v>1574.97</v>
      </c>
    </row>
    <row r="501" spans="1:13" x14ac:dyDescent="0.25">
      <c r="A501" s="7" t="s">
        <v>798</v>
      </c>
      <c r="B501" s="7" t="s">
        <v>1923</v>
      </c>
      <c r="C501" s="12">
        <v>20</v>
      </c>
      <c r="D501" s="7" t="s">
        <v>2397</v>
      </c>
      <c r="E501" s="8">
        <v>45698</v>
      </c>
      <c r="F501" s="8">
        <v>45717</v>
      </c>
      <c r="G501" s="12">
        <v>297.69</v>
      </c>
      <c r="H501" s="12">
        <v>0</v>
      </c>
      <c r="I501" s="12">
        <v>49.91</v>
      </c>
      <c r="J501" s="12">
        <v>49.91</v>
      </c>
      <c r="K501" s="12">
        <v>297.69</v>
      </c>
      <c r="L501" s="12">
        <v>49.91</v>
      </c>
      <c r="M501" s="12">
        <v>247.78</v>
      </c>
    </row>
    <row r="502" spans="1:13" x14ac:dyDescent="0.25">
      <c r="A502" s="7" t="s">
        <v>1060</v>
      </c>
      <c r="B502" s="7" t="s">
        <v>2193</v>
      </c>
      <c r="C502" s="12">
        <v>10</v>
      </c>
      <c r="D502" s="7" t="s">
        <v>2441</v>
      </c>
      <c r="E502" s="8">
        <v>45745</v>
      </c>
      <c r="F502" s="8">
        <v>45745</v>
      </c>
      <c r="G502" s="12">
        <v>1450</v>
      </c>
      <c r="H502" s="12">
        <v>0</v>
      </c>
      <c r="I502" s="12">
        <v>110.44</v>
      </c>
      <c r="J502" s="12">
        <v>110.44</v>
      </c>
      <c r="K502" s="12">
        <v>1450</v>
      </c>
      <c r="L502" s="12">
        <v>110.44</v>
      </c>
      <c r="M502" s="12">
        <v>1339.56</v>
      </c>
    </row>
    <row r="503" spans="1:13" x14ac:dyDescent="0.25">
      <c r="A503" s="7" t="s">
        <v>1061</v>
      </c>
      <c r="B503" s="7" t="s">
        <v>2194</v>
      </c>
      <c r="C503" s="12">
        <v>10</v>
      </c>
      <c r="D503" s="7" t="s">
        <v>2441</v>
      </c>
      <c r="E503" s="8">
        <v>45745</v>
      </c>
      <c r="F503" s="8">
        <v>45745</v>
      </c>
      <c r="G503" s="12">
        <v>1050</v>
      </c>
      <c r="H503" s="12">
        <v>0</v>
      </c>
      <c r="I503" s="12">
        <v>79.97</v>
      </c>
      <c r="J503" s="12">
        <v>79.97</v>
      </c>
      <c r="K503" s="12">
        <v>1050</v>
      </c>
      <c r="L503" s="12">
        <v>79.97</v>
      </c>
      <c r="M503" s="12">
        <v>970.03</v>
      </c>
    </row>
    <row r="504" spans="1:13" x14ac:dyDescent="0.25">
      <c r="A504" s="7" t="s">
        <v>1062</v>
      </c>
      <c r="B504" s="7" t="s">
        <v>2195</v>
      </c>
      <c r="C504" s="12">
        <v>10</v>
      </c>
      <c r="D504" s="7" t="s">
        <v>2441</v>
      </c>
      <c r="E504" s="8">
        <v>45745</v>
      </c>
      <c r="F504" s="8">
        <v>45745</v>
      </c>
      <c r="G504" s="12">
        <v>200</v>
      </c>
      <c r="H504" s="12">
        <v>0</v>
      </c>
      <c r="I504" s="12">
        <v>15.23</v>
      </c>
      <c r="J504" s="12">
        <v>15.23</v>
      </c>
      <c r="K504" s="12">
        <v>200</v>
      </c>
      <c r="L504" s="12">
        <v>15.23</v>
      </c>
      <c r="M504" s="12">
        <v>184.77</v>
      </c>
    </row>
    <row r="505" spans="1:13" x14ac:dyDescent="0.25">
      <c r="A505" s="7" t="s">
        <v>1063</v>
      </c>
      <c r="B505" s="7" t="s">
        <v>2196</v>
      </c>
      <c r="C505" s="12">
        <v>10</v>
      </c>
      <c r="D505" s="7" t="s">
        <v>2441</v>
      </c>
      <c r="E505" s="8">
        <v>45745</v>
      </c>
      <c r="F505" s="8">
        <v>45745</v>
      </c>
      <c r="G505" s="12">
        <v>1200</v>
      </c>
      <c r="H505" s="12">
        <v>0</v>
      </c>
      <c r="I505" s="12">
        <v>91.4</v>
      </c>
      <c r="J505" s="12">
        <v>91.4</v>
      </c>
      <c r="K505" s="12">
        <v>1200</v>
      </c>
      <c r="L505" s="12">
        <v>91.4</v>
      </c>
      <c r="M505" s="12">
        <v>1108.5999999999999</v>
      </c>
    </row>
    <row r="506" spans="1:13" x14ac:dyDescent="0.25">
      <c r="A506" s="7" t="s">
        <v>1064</v>
      </c>
      <c r="B506" s="7" t="s">
        <v>2197</v>
      </c>
      <c r="C506" s="12">
        <v>10</v>
      </c>
      <c r="D506" s="7" t="s">
        <v>2441</v>
      </c>
      <c r="E506" s="8">
        <v>45745</v>
      </c>
      <c r="F506" s="8">
        <v>45745</v>
      </c>
      <c r="G506" s="12">
        <v>100</v>
      </c>
      <c r="H506" s="12">
        <v>0</v>
      </c>
      <c r="I506" s="12">
        <v>7.62</v>
      </c>
      <c r="J506" s="12">
        <v>7.62</v>
      </c>
      <c r="K506" s="12">
        <v>100</v>
      </c>
      <c r="L506" s="12">
        <v>7.62</v>
      </c>
      <c r="M506" s="12">
        <v>92.38</v>
      </c>
    </row>
    <row r="507" spans="1:13" x14ac:dyDescent="0.25">
      <c r="A507" s="7" t="s">
        <v>1065</v>
      </c>
      <c r="B507" s="7" t="s">
        <v>2198</v>
      </c>
      <c r="C507" s="12">
        <v>10</v>
      </c>
      <c r="D507" s="7" t="s">
        <v>2441</v>
      </c>
      <c r="E507" s="8">
        <v>45745</v>
      </c>
      <c r="F507" s="8">
        <v>45745</v>
      </c>
      <c r="G507" s="12">
        <v>180</v>
      </c>
      <c r="H507" s="12">
        <v>0</v>
      </c>
      <c r="I507" s="12">
        <v>13.71</v>
      </c>
      <c r="J507" s="12">
        <v>13.71</v>
      </c>
      <c r="K507" s="12">
        <v>180</v>
      </c>
      <c r="L507" s="12">
        <v>13.71</v>
      </c>
      <c r="M507" s="12">
        <v>166.29</v>
      </c>
    </row>
    <row r="508" spans="1:13" x14ac:dyDescent="0.25">
      <c r="A508" s="7" t="s">
        <v>1066</v>
      </c>
      <c r="B508" s="7" t="s">
        <v>2199</v>
      </c>
      <c r="C508" s="12">
        <v>10</v>
      </c>
      <c r="D508" s="7" t="s">
        <v>2441</v>
      </c>
      <c r="E508" s="8">
        <v>45745</v>
      </c>
      <c r="F508" s="8">
        <v>45745</v>
      </c>
      <c r="G508" s="12">
        <v>160</v>
      </c>
      <c r="H508" s="12">
        <v>0</v>
      </c>
      <c r="I508" s="12">
        <v>12.19</v>
      </c>
      <c r="J508" s="12">
        <v>12.19</v>
      </c>
      <c r="K508" s="12">
        <v>160</v>
      </c>
      <c r="L508" s="12">
        <v>12.19</v>
      </c>
      <c r="M508" s="12">
        <v>147.81</v>
      </c>
    </row>
    <row r="509" spans="1:13" x14ac:dyDescent="0.25">
      <c r="A509" s="7" t="s">
        <v>1067</v>
      </c>
      <c r="B509" s="7" t="s">
        <v>2200</v>
      </c>
      <c r="C509" s="12">
        <v>10</v>
      </c>
      <c r="D509" s="7" t="s">
        <v>2442</v>
      </c>
      <c r="E509" s="8">
        <v>45744</v>
      </c>
      <c r="F509" s="8">
        <v>45748</v>
      </c>
      <c r="G509" s="12">
        <v>980</v>
      </c>
      <c r="H509" s="12">
        <v>0</v>
      </c>
      <c r="I509" s="12">
        <v>73.84</v>
      </c>
      <c r="J509" s="12">
        <v>73.84</v>
      </c>
      <c r="K509" s="12">
        <v>980</v>
      </c>
      <c r="L509" s="12">
        <v>73.84</v>
      </c>
      <c r="M509" s="12">
        <v>906.16</v>
      </c>
    </row>
    <row r="510" spans="1:13" x14ac:dyDescent="0.25">
      <c r="A510" s="7" t="s">
        <v>1068</v>
      </c>
      <c r="B510" s="7" t="s">
        <v>2201</v>
      </c>
      <c r="C510" s="12">
        <v>10</v>
      </c>
      <c r="D510" s="7" t="s">
        <v>2442</v>
      </c>
      <c r="E510" s="8">
        <v>45744</v>
      </c>
      <c r="F510" s="8">
        <v>45748</v>
      </c>
      <c r="G510" s="12">
        <v>750</v>
      </c>
      <c r="H510" s="12">
        <v>0</v>
      </c>
      <c r="I510" s="12">
        <v>56.51</v>
      </c>
      <c r="J510" s="12">
        <v>56.51</v>
      </c>
      <c r="K510" s="12">
        <v>750</v>
      </c>
      <c r="L510" s="12">
        <v>56.51</v>
      </c>
      <c r="M510" s="12">
        <v>693.49</v>
      </c>
    </row>
    <row r="511" spans="1:13" x14ac:dyDescent="0.25">
      <c r="A511" s="7" t="s">
        <v>1069</v>
      </c>
      <c r="B511" s="7" t="s">
        <v>2202</v>
      </c>
      <c r="C511" s="12">
        <v>10</v>
      </c>
      <c r="D511" s="7" t="s">
        <v>2442</v>
      </c>
      <c r="E511" s="8">
        <v>45744</v>
      </c>
      <c r="F511" s="8">
        <v>45748</v>
      </c>
      <c r="G511" s="12">
        <v>470</v>
      </c>
      <c r="H511" s="12">
        <v>0</v>
      </c>
      <c r="I511" s="12">
        <v>35.409999999999997</v>
      </c>
      <c r="J511" s="12">
        <v>35.409999999999997</v>
      </c>
      <c r="K511" s="12">
        <v>470</v>
      </c>
      <c r="L511" s="12">
        <v>35.409999999999997</v>
      </c>
      <c r="M511" s="12">
        <v>434.59</v>
      </c>
    </row>
    <row r="512" spans="1:13" x14ac:dyDescent="0.25">
      <c r="A512" s="7" t="s">
        <v>1070</v>
      </c>
      <c r="B512" s="7" t="s">
        <v>2203</v>
      </c>
      <c r="C512" s="12">
        <v>10</v>
      </c>
      <c r="D512" s="7" t="s">
        <v>2443</v>
      </c>
      <c r="E512" s="8">
        <v>45744</v>
      </c>
      <c r="F512" s="8">
        <v>45748</v>
      </c>
      <c r="G512" s="12">
        <v>500</v>
      </c>
      <c r="H512" s="12">
        <v>0</v>
      </c>
      <c r="I512" s="12">
        <v>37.67</v>
      </c>
      <c r="J512" s="12">
        <v>37.67</v>
      </c>
      <c r="K512" s="12">
        <v>500</v>
      </c>
      <c r="L512" s="12">
        <v>37.67</v>
      </c>
      <c r="M512" s="12">
        <v>462.33</v>
      </c>
    </row>
    <row r="513" spans="1:13" x14ac:dyDescent="0.25">
      <c r="A513" s="7" t="s">
        <v>1071</v>
      </c>
      <c r="B513" s="7" t="s">
        <v>2204</v>
      </c>
      <c r="C513" s="12">
        <v>10</v>
      </c>
      <c r="D513" s="7" t="s">
        <v>2443</v>
      </c>
      <c r="E513" s="8">
        <v>45744</v>
      </c>
      <c r="F513" s="8">
        <v>45748</v>
      </c>
      <c r="G513" s="12">
        <v>300</v>
      </c>
      <c r="H513" s="12">
        <v>0</v>
      </c>
      <c r="I513" s="12">
        <v>22.6</v>
      </c>
      <c r="J513" s="12">
        <v>22.6</v>
      </c>
      <c r="K513" s="12">
        <v>300</v>
      </c>
      <c r="L513" s="12">
        <v>22.6</v>
      </c>
      <c r="M513" s="12">
        <v>277.39999999999998</v>
      </c>
    </row>
    <row r="514" spans="1:13" x14ac:dyDescent="0.25">
      <c r="A514" s="7" t="s">
        <v>1072</v>
      </c>
      <c r="B514" s="7" t="s">
        <v>2205</v>
      </c>
      <c r="C514" s="12">
        <v>10</v>
      </c>
      <c r="D514" s="7" t="s">
        <v>2443</v>
      </c>
      <c r="E514" s="8">
        <v>45744</v>
      </c>
      <c r="F514" s="8">
        <v>45748</v>
      </c>
      <c r="G514" s="12">
        <v>385</v>
      </c>
      <c r="H514" s="12">
        <v>0</v>
      </c>
      <c r="I514" s="12">
        <v>29.01</v>
      </c>
      <c r="J514" s="12">
        <v>29.01</v>
      </c>
      <c r="K514" s="12">
        <v>385</v>
      </c>
      <c r="L514" s="12">
        <v>29.01</v>
      </c>
      <c r="M514" s="12">
        <v>355.99</v>
      </c>
    </row>
    <row r="515" spans="1:13" x14ac:dyDescent="0.25">
      <c r="A515" s="7" t="s">
        <v>1073</v>
      </c>
      <c r="B515" s="7" t="s">
        <v>2206</v>
      </c>
      <c r="C515" s="12">
        <v>10</v>
      </c>
      <c r="D515" s="7" t="s">
        <v>2444</v>
      </c>
      <c r="E515" s="8">
        <v>45743</v>
      </c>
      <c r="F515" s="8">
        <v>45748</v>
      </c>
      <c r="G515" s="12">
        <v>460</v>
      </c>
      <c r="H515" s="12">
        <v>0</v>
      </c>
      <c r="I515" s="12">
        <v>34.659999999999997</v>
      </c>
      <c r="J515" s="12">
        <v>34.659999999999997</v>
      </c>
      <c r="K515" s="12">
        <v>460</v>
      </c>
      <c r="L515" s="12">
        <v>34.659999999999997</v>
      </c>
      <c r="M515" s="12">
        <v>425.34</v>
      </c>
    </row>
    <row r="516" spans="1:13" x14ac:dyDescent="0.25">
      <c r="A516" s="7" t="s">
        <v>1074</v>
      </c>
      <c r="B516" s="7" t="s">
        <v>2207</v>
      </c>
      <c r="C516" s="12">
        <v>10</v>
      </c>
      <c r="D516" s="7" t="s">
        <v>2444</v>
      </c>
      <c r="E516" s="8">
        <v>45743</v>
      </c>
      <c r="F516" s="8">
        <v>45748</v>
      </c>
      <c r="G516" s="12">
        <v>1080</v>
      </c>
      <c r="H516" s="12">
        <v>0</v>
      </c>
      <c r="I516" s="12">
        <v>81.37</v>
      </c>
      <c r="J516" s="12">
        <v>81.37</v>
      </c>
      <c r="K516" s="12">
        <v>1080</v>
      </c>
      <c r="L516" s="12">
        <v>81.37</v>
      </c>
      <c r="M516" s="12">
        <v>998.63</v>
      </c>
    </row>
    <row r="517" spans="1:13" x14ac:dyDescent="0.25">
      <c r="A517" s="7" t="s">
        <v>1075</v>
      </c>
      <c r="B517" s="7" t="s">
        <v>2208</v>
      </c>
      <c r="C517" s="12">
        <v>10</v>
      </c>
      <c r="D517" s="7" t="s">
        <v>2444</v>
      </c>
      <c r="E517" s="8">
        <v>45743</v>
      </c>
      <c r="F517" s="8">
        <v>45748</v>
      </c>
      <c r="G517" s="12">
        <v>1200</v>
      </c>
      <c r="H517" s="12">
        <v>0</v>
      </c>
      <c r="I517" s="12">
        <v>90.41</v>
      </c>
      <c r="J517" s="12">
        <v>90.41</v>
      </c>
      <c r="K517" s="12">
        <v>1200</v>
      </c>
      <c r="L517" s="12">
        <v>90.41</v>
      </c>
      <c r="M517" s="12">
        <v>1109.5899999999999</v>
      </c>
    </row>
    <row r="518" spans="1:13" x14ac:dyDescent="0.25">
      <c r="A518" s="7" t="s">
        <v>1076</v>
      </c>
      <c r="B518" s="7" t="s">
        <v>2209</v>
      </c>
      <c r="C518" s="12">
        <v>10</v>
      </c>
      <c r="D518" s="7" t="s">
        <v>2444</v>
      </c>
      <c r="E518" s="8">
        <v>45743</v>
      </c>
      <c r="F518" s="8">
        <v>45748</v>
      </c>
      <c r="G518" s="12">
        <v>850</v>
      </c>
      <c r="H518" s="12">
        <v>0</v>
      </c>
      <c r="I518" s="12">
        <v>64.040000000000006</v>
      </c>
      <c r="J518" s="12">
        <v>64.040000000000006</v>
      </c>
      <c r="K518" s="12">
        <v>850</v>
      </c>
      <c r="L518" s="12">
        <v>64.040000000000006</v>
      </c>
      <c r="M518" s="12">
        <v>785.96</v>
      </c>
    </row>
    <row r="519" spans="1:13" x14ac:dyDescent="0.25">
      <c r="A519" s="7" t="s">
        <v>1077</v>
      </c>
      <c r="B519" s="7" t="s">
        <v>2210</v>
      </c>
      <c r="C519" s="12">
        <v>10</v>
      </c>
      <c r="D519" s="7" t="s">
        <v>2444</v>
      </c>
      <c r="E519" s="8">
        <v>45743</v>
      </c>
      <c r="F519" s="8">
        <v>45748</v>
      </c>
      <c r="G519" s="12">
        <v>580</v>
      </c>
      <c r="H519" s="12">
        <v>0</v>
      </c>
      <c r="I519" s="12">
        <v>43.7</v>
      </c>
      <c r="J519" s="12">
        <v>43.7</v>
      </c>
      <c r="K519" s="12">
        <v>580</v>
      </c>
      <c r="L519" s="12">
        <v>43.7</v>
      </c>
      <c r="M519" s="12">
        <v>536.29999999999995</v>
      </c>
    </row>
    <row r="520" spans="1:13" x14ac:dyDescent="0.25">
      <c r="A520" s="7" t="s">
        <v>1078</v>
      </c>
      <c r="B520" s="7" t="s">
        <v>2211</v>
      </c>
      <c r="C520" s="12">
        <v>10</v>
      </c>
      <c r="D520" s="7" t="s">
        <v>2444</v>
      </c>
      <c r="E520" s="8">
        <v>45743</v>
      </c>
      <c r="F520" s="8">
        <v>45748</v>
      </c>
      <c r="G520" s="12">
        <v>320</v>
      </c>
      <c r="H520" s="12">
        <v>0</v>
      </c>
      <c r="I520" s="12">
        <v>24.11</v>
      </c>
      <c r="J520" s="12">
        <v>24.11</v>
      </c>
      <c r="K520" s="12">
        <v>320</v>
      </c>
      <c r="L520" s="12">
        <v>24.11</v>
      </c>
      <c r="M520" s="12">
        <v>295.89</v>
      </c>
    </row>
    <row r="521" spans="1:13" x14ac:dyDescent="0.25">
      <c r="A521" s="7" t="s">
        <v>1079</v>
      </c>
      <c r="B521" s="7" t="s">
        <v>2211</v>
      </c>
      <c r="C521" s="12">
        <v>10</v>
      </c>
      <c r="D521" s="7" t="s">
        <v>2445</v>
      </c>
      <c r="E521" s="8">
        <v>45743</v>
      </c>
      <c r="F521" s="8">
        <v>45743</v>
      </c>
      <c r="G521" s="12">
        <v>3500</v>
      </c>
      <c r="H521" s="12">
        <v>0</v>
      </c>
      <c r="I521" s="12">
        <v>268.49</v>
      </c>
      <c r="J521" s="12">
        <v>268.49</v>
      </c>
      <c r="K521" s="12">
        <v>3500</v>
      </c>
      <c r="L521" s="12">
        <v>268.49</v>
      </c>
      <c r="M521" s="12">
        <v>3231.51</v>
      </c>
    </row>
    <row r="522" spans="1:13" x14ac:dyDescent="0.25">
      <c r="A522" s="7" t="s">
        <v>1080</v>
      </c>
      <c r="B522" s="7" t="s">
        <v>2212</v>
      </c>
      <c r="C522" s="12">
        <v>10</v>
      </c>
      <c r="D522" s="7" t="s">
        <v>2445</v>
      </c>
      <c r="E522" s="8">
        <v>45743</v>
      </c>
      <c r="F522" s="8">
        <v>45743</v>
      </c>
      <c r="G522" s="12">
        <v>650</v>
      </c>
      <c r="H522" s="12">
        <v>0</v>
      </c>
      <c r="I522" s="12">
        <v>49.86</v>
      </c>
      <c r="J522" s="12">
        <v>49.86</v>
      </c>
      <c r="K522" s="12">
        <v>650</v>
      </c>
      <c r="L522" s="12">
        <v>49.86</v>
      </c>
      <c r="M522" s="12">
        <v>600.14</v>
      </c>
    </row>
    <row r="523" spans="1:13" x14ac:dyDescent="0.25">
      <c r="A523" s="7" t="s">
        <v>1081</v>
      </c>
      <c r="B523" s="7" t="s">
        <v>2213</v>
      </c>
      <c r="C523" s="12">
        <v>10</v>
      </c>
      <c r="D523" s="7" t="s">
        <v>2446</v>
      </c>
      <c r="E523" s="8">
        <v>45743</v>
      </c>
      <c r="F523" s="8">
        <v>45743</v>
      </c>
      <c r="G523" s="12">
        <v>200</v>
      </c>
      <c r="H523" s="12">
        <v>0</v>
      </c>
      <c r="I523" s="12">
        <v>15.34</v>
      </c>
      <c r="J523" s="12">
        <v>15.34</v>
      </c>
      <c r="K523" s="12">
        <v>200</v>
      </c>
      <c r="L523" s="12">
        <v>15.34</v>
      </c>
      <c r="M523" s="12">
        <v>184.66</v>
      </c>
    </row>
    <row r="524" spans="1:13" x14ac:dyDescent="0.25">
      <c r="A524" s="7" t="s">
        <v>1082</v>
      </c>
      <c r="B524" s="7" t="s">
        <v>2201</v>
      </c>
      <c r="C524" s="12">
        <v>10</v>
      </c>
      <c r="D524" s="7" t="s">
        <v>2446</v>
      </c>
      <c r="E524" s="8">
        <v>45743</v>
      </c>
      <c r="F524" s="8">
        <v>45743</v>
      </c>
      <c r="G524" s="12">
        <v>750</v>
      </c>
      <c r="H524" s="12">
        <v>0</v>
      </c>
      <c r="I524" s="12">
        <v>57.53</v>
      </c>
      <c r="J524" s="12">
        <v>57.53</v>
      </c>
      <c r="K524" s="12">
        <v>750</v>
      </c>
      <c r="L524" s="12">
        <v>57.53</v>
      </c>
      <c r="M524" s="12">
        <v>692.47</v>
      </c>
    </row>
    <row r="525" spans="1:13" x14ac:dyDescent="0.25">
      <c r="A525" s="7" t="s">
        <v>1083</v>
      </c>
      <c r="B525" s="7" t="s">
        <v>2214</v>
      </c>
      <c r="C525" s="12">
        <v>10</v>
      </c>
      <c r="D525" s="7" t="s">
        <v>2447</v>
      </c>
      <c r="E525" s="8">
        <v>45742</v>
      </c>
      <c r="F525" s="8">
        <v>45742</v>
      </c>
      <c r="G525" s="12">
        <v>1980</v>
      </c>
      <c r="H525" s="12">
        <v>0</v>
      </c>
      <c r="I525" s="12">
        <v>152.43</v>
      </c>
      <c r="J525" s="12">
        <v>152.43</v>
      </c>
      <c r="K525" s="12">
        <v>1980</v>
      </c>
      <c r="L525" s="12">
        <v>152.43</v>
      </c>
      <c r="M525" s="12">
        <v>1827.57</v>
      </c>
    </row>
    <row r="526" spans="1:13" x14ac:dyDescent="0.25">
      <c r="A526" s="7" t="s">
        <v>1084</v>
      </c>
      <c r="B526" s="7" t="s">
        <v>2215</v>
      </c>
      <c r="C526" s="12">
        <v>10</v>
      </c>
      <c r="D526" s="7" t="s">
        <v>2447</v>
      </c>
      <c r="E526" s="8">
        <v>45742</v>
      </c>
      <c r="F526" s="8">
        <v>45742</v>
      </c>
      <c r="G526" s="12">
        <v>2400</v>
      </c>
      <c r="H526" s="12">
        <v>0</v>
      </c>
      <c r="I526" s="12">
        <v>184.77</v>
      </c>
      <c r="J526" s="12">
        <v>184.77</v>
      </c>
      <c r="K526" s="12">
        <v>2400</v>
      </c>
      <c r="L526" s="12">
        <v>184.77</v>
      </c>
      <c r="M526" s="12">
        <v>2215.23</v>
      </c>
    </row>
    <row r="527" spans="1:13" x14ac:dyDescent="0.25">
      <c r="A527" s="7" t="s">
        <v>1085</v>
      </c>
      <c r="B527" s="7" t="s">
        <v>2216</v>
      </c>
      <c r="C527" s="12">
        <v>10</v>
      </c>
      <c r="D527" s="7" t="s">
        <v>2448</v>
      </c>
      <c r="E527" s="8">
        <v>45754</v>
      </c>
      <c r="F527" s="8">
        <v>45778</v>
      </c>
      <c r="G527" s="12">
        <v>330</v>
      </c>
      <c r="H527" s="12">
        <v>0</v>
      </c>
      <c r="I527" s="12">
        <v>22.15</v>
      </c>
      <c r="J527" s="12">
        <v>22.15</v>
      </c>
      <c r="K527" s="12">
        <v>330</v>
      </c>
      <c r="L527" s="12">
        <v>22.15</v>
      </c>
      <c r="M527" s="12">
        <v>307.85000000000002</v>
      </c>
    </row>
    <row r="528" spans="1:13" x14ac:dyDescent="0.25">
      <c r="A528" s="7" t="s">
        <v>1086</v>
      </c>
      <c r="B528" s="7" t="s">
        <v>2217</v>
      </c>
      <c r="C528" s="12">
        <v>10</v>
      </c>
      <c r="D528" s="7" t="s">
        <v>2449</v>
      </c>
      <c r="E528" s="8">
        <v>45755</v>
      </c>
      <c r="F528" s="8">
        <v>45755</v>
      </c>
      <c r="G528" s="12">
        <v>3320</v>
      </c>
      <c r="H528" s="12">
        <v>0</v>
      </c>
      <c r="I528" s="12">
        <v>243.77</v>
      </c>
      <c r="J528" s="12">
        <v>243.77</v>
      </c>
      <c r="K528" s="12">
        <v>3320</v>
      </c>
      <c r="L528" s="12">
        <v>243.77</v>
      </c>
      <c r="M528" s="12">
        <v>3076.23</v>
      </c>
    </row>
    <row r="529" spans="1:13" x14ac:dyDescent="0.25">
      <c r="A529" s="7" t="s">
        <v>1087</v>
      </c>
      <c r="B529" s="7" t="s">
        <v>2218</v>
      </c>
      <c r="C529" s="12">
        <v>10</v>
      </c>
      <c r="D529" s="7" t="s">
        <v>2450</v>
      </c>
      <c r="E529" s="8">
        <v>45755</v>
      </c>
      <c r="F529" s="8">
        <v>45755</v>
      </c>
      <c r="G529" s="12">
        <v>3480</v>
      </c>
      <c r="H529" s="12">
        <v>0</v>
      </c>
      <c r="I529" s="12">
        <v>255.52</v>
      </c>
      <c r="J529" s="12">
        <v>255.52</v>
      </c>
      <c r="K529" s="12">
        <v>3480</v>
      </c>
      <c r="L529" s="12">
        <v>255.52</v>
      </c>
      <c r="M529" s="12">
        <v>3224.48</v>
      </c>
    </row>
    <row r="530" spans="1:13" x14ac:dyDescent="0.25">
      <c r="A530" s="7" t="s">
        <v>1088</v>
      </c>
      <c r="B530" s="7" t="s">
        <v>2219</v>
      </c>
      <c r="C530" s="12">
        <v>10</v>
      </c>
      <c r="D530" s="7" t="s">
        <v>2451</v>
      </c>
      <c r="E530" s="8">
        <v>45759</v>
      </c>
      <c r="F530" s="8">
        <v>45759</v>
      </c>
      <c r="G530" s="12">
        <v>6000</v>
      </c>
      <c r="H530" s="12">
        <v>0</v>
      </c>
      <c r="I530" s="12">
        <v>433.97</v>
      </c>
      <c r="J530" s="12">
        <v>433.97</v>
      </c>
      <c r="K530" s="12">
        <v>6000</v>
      </c>
      <c r="L530" s="12">
        <v>433.97</v>
      </c>
      <c r="M530" s="12">
        <v>5566.03</v>
      </c>
    </row>
    <row r="531" spans="1:13" x14ac:dyDescent="0.25">
      <c r="A531" s="7" t="s">
        <v>1089</v>
      </c>
      <c r="B531" s="7" t="s">
        <v>2220</v>
      </c>
      <c r="C531" s="12">
        <v>10</v>
      </c>
      <c r="D531" s="7" t="s">
        <v>2452</v>
      </c>
      <c r="E531" s="8">
        <v>45761</v>
      </c>
      <c r="F531" s="8">
        <v>45761</v>
      </c>
      <c r="G531" s="12">
        <v>1160</v>
      </c>
      <c r="H531" s="12">
        <v>0</v>
      </c>
      <c r="I531" s="12">
        <v>83.27</v>
      </c>
      <c r="J531" s="12">
        <v>83.27</v>
      </c>
      <c r="K531" s="12">
        <v>1160</v>
      </c>
      <c r="L531" s="12">
        <v>83.27</v>
      </c>
      <c r="M531" s="12">
        <v>1076.73</v>
      </c>
    </row>
    <row r="532" spans="1:13" x14ac:dyDescent="0.25">
      <c r="A532" s="7" t="s">
        <v>1090</v>
      </c>
      <c r="B532" s="7" t="s">
        <v>2221</v>
      </c>
      <c r="C532" s="12">
        <v>10</v>
      </c>
      <c r="D532" s="7" t="s">
        <v>2452</v>
      </c>
      <c r="E532" s="8">
        <v>45761</v>
      </c>
      <c r="F532" s="8">
        <v>45761</v>
      </c>
      <c r="G532" s="12">
        <v>1160</v>
      </c>
      <c r="H532" s="12">
        <v>0</v>
      </c>
      <c r="I532" s="12">
        <v>83.27</v>
      </c>
      <c r="J532" s="12">
        <v>83.27</v>
      </c>
      <c r="K532" s="12">
        <v>1160</v>
      </c>
      <c r="L532" s="12">
        <v>83.27</v>
      </c>
      <c r="M532" s="12">
        <v>1076.73</v>
      </c>
    </row>
    <row r="533" spans="1:13" x14ac:dyDescent="0.25">
      <c r="A533" s="7" t="s">
        <v>1091</v>
      </c>
      <c r="B533" s="7" t="s">
        <v>2222</v>
      </c>
      <c r="C533" s="12">
        <v>10</v>
      </c>
      <c r="D533" s="7" t="s">
        <v>2452</v>
      </c>
      <c r="E533" s="8">
        <v>45761</v>
      </c>
      <c r="F533" s="8">
        <v>45761</v>
      </c>
      <c r="G533" s="12">
        <v>4200</v>
      </c>
      <c r="H533" s="12">
        <v>0</v>
      </c>
      <c r="I533" s="12">
        <v>301.48</v>
      </c>
      <c r="J533" s="12">
        <v>301.48</v>
      </c>
      <c r="K533" s="12">
        <v>4200</v>
      </c>
      <c r="L533" s="12">
        <v>301.48</v>
      </c>
      <c r="M533" s="12">
        <v>3898.52</v>
      </c>
    </row>
    <row r="534" spans="1:13" x14ac:dyDescent="0.25">
      <c r="A534" s="7" t="s">
        <v>1187</v>
      </c>
      <c r="B534" s="7" t="s">
        <v>2314</v>
      </c>
      <c r="C534" s="12">
        <v>10</v>
      </c>
      <c r="D534" s="7" t="s">
        <v>2481</v>
      </c>
      <c r="E534" s="8">
        <v>45775</v>
      </c>
      <c r="F534" s="8">
        <v>45778</v>
      </c>
      <c r="G534" s="12">
        <v>35031.83</v>
      </c>
      <c r="H534" s="12">
        <v>0</v>
      </c>
      <c r="I534" s="12">
        <v>2351.4499999999998</v>
      </c>
      <c r="J534" s="12">
        <v>2351.4499999999998</v>
      </c>
      <c r="K534" s="12">
        <v>35031.83</v>
      </c>
      <c r="L534" s="12">
        <v>2351.4499999999998</v>
      </c>
      <c r="M534" s="12">
        <v>32680.38</v>
      </c>
    </row>
    <row r="535" spans="1:13" x14ac:dyDescent="0.25">
      <c r="A535" s="7" t="s">
        <v>105</v>
      </c>
      <c r="B535" s="7" t="s">
        <v>1255</v>
      </c>
      <c r="C535" s="12">
        <v>10</v>
      </c>
      <c r="D535" s="7" t="s">
        <v>2398</v>
      </c>
      <c r="E535" s="8">
        <v>45776</v>
      </c>
      <c r="F535" s="8">
        <v>45778</v>
      </c>
      <c r="G535" s="12">
        <v>441.56</v>
      </c>
      <c r="H535" s="12">
        <v>0</v>
      </c>
      <c r="I535" s="12">
        <v>29.64</v>
      </c>
      <c r="J535" s="12">
        <v>29.64</v>
      </c>
      <c r="K535" s="12">
        <v>441.56</v>
      </c>
      <c r="L535" s="12">
        <v>29.64</v>
      </c>
      <c r="M535" s="12">
        <v>411.92</v>
      </c>
    </row>
    <row r="536" spans="1:13" x14ac:dyDescent="0.25">
      <c r="A536" s="7" t="s">
        <v>106</v>
      </c>
      <c r="B536" s="7" t="s">
        <v>1256</v>
      </c>
      <c r="C536" s="12">
        <v>10</v>
      </c>
      <c r="D536" s="7" t="s">
        <v>2398</v>
      </c>
      <c r="E536" s="8">
        <v>45776</v>
      </c>
      <c r="F536" s="8">
        <v>45778</v>
      </c>
      <c r="G536" s="12">
        <v>304.93</v>
      </c>
      <c r="H536" s="12">
        <v>0</v>
      </c>
      <c r="I536" s="12">
        <v>20.47</v>
      </c>
      <c r="J536" s="12">
        <v>20.47</v>
      </c>
      <c r="K536" s="12">
        <v>304.93</v>
      </c>
      <c r="L536" s="12">
        <v>20.47</v>
      </c>
      <c r="M536" s="12">
        <v>284.45999999999998</v>
      </c>
    </row>
    <row r="537" spans="1:13" x14ac:dyDescent="0.25">
      <c r="A537" s="7" t="s">
        <v>1092</v>
      </c>
      <c r="B537" s="7" t="s">
        <v>2223</v>
      </c>
      <c r="C537" s="12">
        <v>10</v>
      </c>
      <c r="D537" s="7" t="s">
        <v>2453</v>
      </c>
      <c r="E537" s="8">
        <v>45756</v>
      </c>
      <c r="F537" s="8">
        <v>45778</v>
      </c>
      <c r="G537" s="12">
        <v>974</v>
      </c>
      <c r="H537" s="12">
        <v>0</v>
      </c>
      <c r="I537" s="12">
        <v>65.38</v>
      </c>
      <c r="J537" s="12">
        <v>65.38</v>
      </c>
      <c r="K537" s="12">
        <v>974</v>
      </c>
      <c r="L537" s="12">
        <v>65.38</v>
      </c>
      <c r="M537" s="12">
        <v>908.62</v>
      </c>
    </row>
    <row r="538" spans="1:13" x14ac:dyDescent="0.25">
      <c r="A538" s="7" t="s">
        <v>1093</v>
      </c>
      <c r="B538" s="7" t="s">
        <v>2224</v>
      </c>
      <c r="C538" s="12">
        <v>10</v>
      </c>
      <c r="D538" s="7" t="s">
        <v>2453</v>
      </c>
      <c r="E538" s="8">
        <v>45756</v>
      </c>
      <c r="F538" s="8">
        <v>45778</v>
      </c>
      <c r="G538" s="12">
        <v>866</v>
      </c>
      <c r="H538" s="12">
        <v>0</v>
      </c>
      <c r="I538" s="12">
        <v>58.13</v>
      </c>
      <c r="J538" s="12">
        <v>58.13</v>
      </c>
      <c r="K538" s="12">
        <v>866</v>
      </c>
      <c r="L538" s="12">
        <v>58.13</v>
      </c>
      <c r="M538" s="12">
        <v>807.87</v>
      </c>
    </row>
    <row r="539" spans="1:13" x14ac:dyDescent="0.25">
      <c r="A539" s="7" t="s">
        <v>1094</v>
      </c>
      <c r="B539" s="7" t="s">
        <v>2225</v>
      </c>
      <c r="C539" s="12">
        <v>10</v>
      </c>
      <c r="D539" s="7" t="s">
        <v>2454</v>
      </c>
      <c r="E539" s="8">
        <v>45755</v>
      </c>
      <c r="F539" s="8">
        <v>45778</v>
      </c>
      <c r="G539" s="12">
        <v>315</v>
      </c>
      <c r="H539" s="12">
        <v>0</v>
      </c>
      <c r="I539" s="12">
        <v>21.14</v>
      </c>
      <c r="J539" s="12">
        <v>21.14</v>
      </c>
      <c r="K539" s="12">
        <v>315</v>
      </c>
      <c r="L539" s="12">
        <v>21.14</v>
      </c>
      <c r="M539" s="12">
        <v>293.86</v>
      </c>
    </row>
    <row r="540" spans="1:13" x14ac:dyDescent="0.25">
      <c r="A540" s="7" t="s">
        <v>1095</v>
      </c>
      <c r="B540" s="7" t="s">
        <v>2226</v>
      </c>
      <c r="C540" s="12">
        <v>10</v>
      </c>
      <c r="D540" s="7" t="s">
        <v>2455</v>
      </c>
      <c r="E540" s="8">
        <v>45745</v>
      </c>
      <c r="F540" s="8">
        <v>45748</v>
      </c>
      <c r="G540" s="12">
        <v>3760</v>
      </c>
      <c r="H540" s="12">
        <v>0</v>
      </c>
      <c r="I540" s="12">
        <v>283.29000000000002</v>
      </c>
      <c r="J540" s="12">
        <v>283.29000000000002</v>
      </c>
      <c r="K540" s="12">
        <v>3760</v>
      </c>
      <c r="L540" s="12">
        <v>283.29000000000002</v>
      </c>
      <c r="M540" s="12">
        <v>3476.71</v>
      </c>
    </row>
    <row r="541" spans="1:13" x14ac:dyDescent="0.25">
      <c r="A541" s="7" t="s">
        <v>107</v>
      </c>
      <c r="B541" s="7" t="s">
        <v>1257</v>
      </c>
      <c r="C541" s="12">
        <v>10</v>
      </c>
      <c r="D541" s="7" t="s">
        <v>2399</v>
      </c>
      <c r="E541" s="8">
        <v>45745</v>
      </c>
      <c r="F541" s="8">
        <v>45748</v>
      </c>
      <c r="G541" s="12">
        <v>1350</v>
      </c>
      <c r="H541" s="12">
        <v>0</v>
      </c>
      <c r="I541" s="12">
        <v>101.71</v>
      </c>
      <c r="J541" s="12">
        <v>101.71</v>
      </c>
      <c r="K541" s="12">
        <v>1350</v>
      </c>
      <c r="L541" s="12">
        <v>101.71</v>
      </c>
      <c r="M541" s="12">
        <v>1248.29</v>
      </c>
    </row>
    <row r="542" spans="1:13" x14ac:dyDescent="0.25">
      <c r="A542" s="7" t="s">
        <v>108</v>
      </c>
      <c r="B542" s="7" t="s">
        <v>1258</v>
      </c>
      <c r="C542" s="12">
        <v>10</v>
      </c>
      <c r="D542" s="7" t="s">
        <v>2399</v>
      </c>
      <c r="E542" s="8">
        <v>45745</v>
      </c>
      <c r="F542" s="8">
        <v>45748</v>
      </c>
      <c r="G542" s="12">
        <v>2070</v>
      </c>
      <c r="H542" s="12">
        <v>0</v>
      </c>
      <c r="I542" s="12">
        <v>155.96</v>
      </c>
      <c r="J542" s="12">
        <v>155.96</v>
      </c>
      <c r="K542" s="12">
        <v>2070</v>
      </c>
      <c r="L542" s="12">
        <v>155.96</v>
      </c>
      <c r="M542" s="12">
        <v>1914.04</v>
      </c>
    </row>
    <row r="543" spans="1:13" x14ac:dyDescent="0.25">
      <c r="A543" s="7" t="s">
        <v>109</v>
      </c>
      <c r="B543" s="7" t="s">
        <v>1259</v>
      </c>
      <c r="C543" s="12">
        <v>10</v>
      </c>
      <c r="D543" s="7" t="s">
        <v>2399</v>
      </c>
      <c r="E543" s="8">
        <v>45745</v>
      </c>
      <c r="F543" s="8">
        <v>45748</v>
      </c>
      <c r="G543" s="12">
        <v>950</v>
      </c>
      <c r="H543" s="12">
        <v>0</v>
      </c>
      <c r="I543" s="12">
        <v>71.58</v>
      </c>
      <c r="J543" s="12">
        <v>71.58</v>
      </c>
      <c r="K543" s="12">
        <v>950</v>
      </c>
      <c r="L543" s="12">
        <v>71.58</v>
      </c>
      <c r="M543" s="12">
        <v>878.42</v>
      </c>
    </row>
    <row r="544" spans="1:13" x14ac:dyDescent="0.25">
      <c r="A544" s="7" t="s">
        <v>110</v>
      </c>
      <c r="B544" s="7" t="s">
        <v>1260</v>
      </c>
      <c r="C544" s="12">
        <v>10</v>
      </c>
      <c r="D544" s="7" t="s">
        <v>2399</v>
      </c>
      <c r="E544" s="8">
        <v>45745</v>
      </c>
      <c r="F544" s="8">
        <v>45748</v>
      </c>
      <c r="G544" s="12">
        <v>2360</v>
      </c>
      <c r="H544" s="12">
        <v>0</v>
      </c>
      <c r="I544" s="12">
        <v>177.81</v>
      </c>
      <c r="J544" s="12">
        <v>177.81</v>
      </c>
      <c r="K544" s="12">
        <v>2360</v>
      </c>
      <c r="L544" s="12">
        <v>177.81</v>
      </c>
      <c r="M544" s="12">
        <v>2182.19</v>
      </c>
    </row>
    <row r="545" spans="1:13" x14ac:dyDescent="0.25">
      <c r="A545" s="7" t="s">
        <v>1096</v>
      </c>
      <c r="B545" s="7" t="s">
        <v>2227</v>
      </c>
      <c r="C545" s="12">
        <v>10</v>
      </c>
      <c r="D545" s="7" t="s">
        <v>2425</v>
      </c>
      <c r="E545" s="8">
        <v>45743</v>
      </c>
      <c r="F545" s="8">
        <v>45743</v>
      </c>
      <c r="G545" s="12">
        <v>5160</v>
      </c>
      <c r="H545" s="12">
        <v>0</v>
      </c>
      <c r="I545" s="12">
        <v>395.84</v>
      </c>
      <c r="J545" s="12">
        <v>395.84</v>
      </c>
      <c r="K545" s="12">
        <v>5160</v>
      </c>
      <c r="L545" s="12">
        <v>395.84</v>
      </c>
      <c r="M545" s="12">
        <v>4764.16</v>
      </c>
    </row>
    <row r="546" spans="1:13" x14ac:dyDescent="0.25">
      <c r="A546" s="7" t="s">
        <v>1097</v>
      </c>
      <c r="B546" s="7" t="s">
        <v>2228</v>
      </c>
      <c r="C546" s="12">
        <v>10</v>
      </c>
      <c r="D546" s="7" t="s">
        <v>2400</v>
      </c>
      <c r="E546" s="8">
        <v>45743</v>
      </c>
      <c r="F546" s="8">
        <v>45778</v>
      </c>
      <c r="G546" s="12">
        <v>1788</v>
      </c>
      <c r="H546" s="12">
        <v>0</v>
      </c>
      <c r="I546" s="12">
        <v>120.02</v>
      </c>
      <c r="J546" s="12">
        <v>120.02</v>
      </c>
      <c r="K546" s="12">
        <v>1788</v>
      </c>
      <c r="L546" s="12">
        <v>120.02</v>
      </c>
      <c r="M546" s="12">
        <v>1667.98</v>
      </c>
    </row>
    <row r="547" spans="1:13" x14ac:dyDescent="0.25">
      <c r="A547" s="7" t="s">
        <v>111</v>
      </c>
      <c r="B547" s="7" t="s">
        <v>1261</v>
      </c>
      <c r="C547" s="12">
        <v>10</v>
      </c>
      <c r="D547" s="7" t="s">
        <v>2400</v>
      </c>
      <c r="E547" s="8">
        <v>45759</v>
      </c>
      <c r="F547" s="8">
        <v>45778</v>
      </c>
      <c r="G547" s="12">
        <v>500</v>
      </c>
      <c r="H547" s="12">
        <v>0</v>
      </c>
      <c r="I547" s="12">
        <v>33.56</v>
      </c>
      <c r="J547" s="12">
        <v>33.56</v>
      </c>
      <c r="K547" s="12">
        <v>500</v>
      </c>
      <c r="L547" s="12">
        <v>33.56</v>
      </c>
      <c r="M547" s="12">
        <v>466.44</v>
      </c>
    </row>
    <row r="548" spans="1:13" x14ac:dyDescent="0.25">
      <c r="A548" s="7" t="s">
        <v>1098</v>
      </c>
      <c r="B548" s="7" t="s">
        <v>2229</v>
      </c>
      <c r="C548" s="12">
        <v>10</v>
      </c>
      <c r="D548" s="7" t="s">
        <v>2456</v>
      </c>
      <c r="E548" s="8">
        <v>45743</v>
      </c>
      <c r="F548" s="8">
        <v>45778</v>
      </c>
      <c r="G548" s="12">
        <v>799.19</v>
      </c>
      <c r="H548" s="12">
        <v>0</v>
      </c>
      <c r="I548" s="12">
        <v>53.64</v>
      </c>
      <c r="J548" s="12">
        <v>53.64</v>
      </c>
      <c r="K548" s="12">
        <v>799.19</v>
      </c>
      <c r="L548" s="12">
        <v>53.64</v>
      </c>
      <c r="M548" s="12">
        <v>745.55</v>
      </c>
    </row>
    <row r="549" spans="1:13" x14ac:dyDescent="0.25">
      <c r="A549" s="7" t="s">
        <v>112</v>
      </c>
      <c r="B549" s="7" t="s">
        <v>1262</v>
      </c>
      <c r="C549" s="12">
        <v>10</v>
      </c>
      <c r="D549" s="7" t="s">
        <v>2401</v>
      </c>
      <c r="E549" s="8">
        <v>45743</v>
      </c>
      <c r="F549" s="8">
        <v>45748</v>
      </c>
      <c r="G549" s="12">
        <v>624</v>
      </c>
      <c r="H549" s="12">
        <v>0</v>
      </c>
      <c r="I549" s="12">
        <v>47.01</v>
      </c>
      <c r="J549" s="12">
        <v>47.01</v>
      </c>
      <c r="K549" s="12">
        <v>624</v>
      </c>
      <c r="L549" s="12">
        <v>47.01</v>
      </c>
      <c r="M549" s="12">
        <v>576.99</v>
      </c>
    </row>
    <row r="550" spans="1:13" x14ac:dyDescent="0.25">
      <c r="A550" s="7" t="s">
        <v>113</v>
      </c>
      <c r="B550" s="7" t="s">
        <v>1263</v>
      </c>
      <c r="C550" s="12">
        <v>10</v>
      </c>
      <c r="D550" s="7" t="s">
        <v>2401</v>
      </c>
      <c r="E550" s="8">
        <v>45731</v>
      </c>
      <c r="F550" s="8">
        <v>45748</v>
      </c>
      <c r="G550" s="12">
        <v>850</v>
      </c>
      <c r="H550" s="12">
        <v>0</v>
      </c>
      <c r="I550" s="12">
        <v>64.040000000000006</v>
      </c>
      <c r="J550" s="12">
        <v>64.040000000000006</v>
      </c>
      <c r="K550" s="12">
        <v>850</v>
      </c>
      <c r="L550" s="12">
        <v>64.040000000000006</v>
      </c>
      <c r="M550" s="12">
        <v>785.96</v>
      </c>
    </row>
    <row r="551" spans="1:13" x14ac:dyDescent="0.25">
      <c r="A551" s="7" t="s">
        <v>1099</v>
      </c>
      <c r="B551" s="7" t="s">
        <v>2230</v>
      </c>
      <c r="C551" s="12">
        <v>10</v>
      </c>
      <c r="D551" s="7" t="s">
        <v>2457</v>
      </c>
      <c r="E551" s="8">
        <v>45723</v>
      </c>
      <c r="F551" s="8">
        <v>45723</v>
      </c>
      <c r="G551" s="12">
        <v>799.19</v>
      </c>
      <c r="H551" s="12">
        <v>0</v>
      </c>
      <c r="I551" s="12">
        <v>65.69</v>
      </c>
      <c r="J551" s="12">
        <v>65.69</v>
      </c>
      <c r="K551" s="12">
        <v>799.19</v>
      </c>
      <c r="L551" s="12">
        <v>65.69</v>
      </c>
      <c r="M551" s="12">
        <v>733.5</v>
      </c>
    </row>
    <row r="552" spans="1:13" x14ac:dyDescent="0.25">
      <c r="A552" s="7" t="s">
        <v>1099</v>
      </c>
      <c r="B552" s="7" t="s">
        <v>2230</v>
      </c>
      <c r="C552" s="12">
        <v>10</v>
      </c>
      <c r="D552" s="7" t="s">
        <v>2458</v>
      </c>
      <c r="E552" s="8">
        <v>45833</v>
      </c>
      <c r="F552" s="8">
        <v>45833</v>
      </c>
      <c r="G552" s="12">
        <v>495</v>
      </c>
      <c r="H552" s="12">
        <v>0</v>
      </c>
      <c r="I552" s="12">
        <v>25.77</v>
      </c>
      <c r="J552" s="12">
        <v>25.77</v>
      </c>
      <c r="K552" s="12">
        <v>495</v>
      </c>
      <c r="L552" s="12">
        <v>25.77</v>
      </c>
      <c r="M552" s="12">
        <v>469.23</v>
      </c>
    </row>
    <row r="553" spans="1:13" x14ac:dyDescent="0.25">
      <c r="A553" s="7" t="s">
        <v>1100</v>
      </c>
      <c r="B553" s="7" t="s">
        <v>2231</v>
      </c>
      <c r="C553" s="12">
        <v>10</v>
      </c>
      <c r="D553" s="7" t="s">
        <v>2459</v>
      </c>
      <c r="E553" s="8">
        <v>45723</v>
      </c>
      <c r="F553" s="8">
        <v>45748</v>
      </c>
      <c r="G553" s="12">
        <v>1800</v>
      </c>
      <c r="H553" s="12">
        <v>0</v>
      </c>
      <c r="I553" s="12">
        <v>135.62</v>
      </c>
      <c r="J553" s="12">
        <v>135.62</v>
      </c>
      <c r="K553" s="12">
        <v>1800</v>
      </c>
      <c r="L553" s="12">
        <v>135.62</v>
      </c>
      <c r="M553" s="12">
        <v>1664.38</v>
      </c>
    </row>
    <row r="554" spans="1:13" x14ac:dyDescent="0.25">
      <c r="A554" s="7" t="s">
        <v>1101</v>
      </c>
      <c r="B554" s="7" t="s">
        <v>2232</v>
      </c>
      <c r="C554" s="12">
        <v>10</v>
      </c>
      <c r="D554" s="7" t="s">
        <v>2459</v>
      </c>
      <c r="E554" s="8">
        <v>45727</v>
      </c>
      <c r="F554" s="8">
        <v>45748</v>
      </c>
      <c r="G554" s="12">
        <v>3630</v>
      </c>
      <c r="H554" s="12">
        <v>0</v>
      </c>
      <c r="I554" s="12">
        <v>273.49</v>
      </c>
      <c r="J554" s="12">
        <v>273.49</v>
      </c>
      <c r="K554" s="12">
        <v>3630</v>
      </c>
      <c r="L554" s="12">
        <v>273.49</v>
      </c>
      <c r="M554" s="12">
        <v>3356.51</v>
      </c>
    </row>
    <row r="555" spans="1:13" x14ac:dyDescent="0.25">
      <c r="A555" s="7" t="s">
        <v>1102</v>
      </c>
      <c r="B555" s="7" t="s">
        <v>2233</v>
      </c>
      <c r="C555" s="12">
        <v>10</v>
      </c>
      <c r="D555" s="7" t="s">
        <v>2459</v>
      </c>
      <c r="E555" s="8">
        <v>45727</v>
      </c>
      <c r="F555" s="8">
        <v>45748</v>
      </c>
      <c r="G555" s="12">
        <v>2750</v>
      </c>
      <c r="H555" s="12">
        <v>0</v>
      </c>
      <c r="I555" s="12">
        <v>207.19</v>
      </c>
      <c r="J555" s="12">
        <v>207.19</v>
      </c>
      <c r="K555" s="12">
        <v>2750</v>
      </c>
      <c r="L555" s="12">
        <v>207.19</v>
      </c>
      <c r="M555" s="12">
        <v>2542.81</v>
      </c>
    </row>
    <row r="556" spans="1:13" x14ac:dyDescent="0.25">
      <c r="A556" s="7" t="s">
        <v>1103</v>
      </c>
      <c r="B556" s="7" t="s">
        <v>2234</v>
      </c>
      <c r="C556" s="12">
        <v>10</v>
      </c>
      <c r="D556" s="7" t="s">
        <v>2460</v>
      </c>
      <c r="E556" s="8">
        <v>45723</v>
      </c>
      <c r="F556" s="8">
        <v>45748</v>
      </c>
      <c r="G556" s="12">
        <v>250</v>
      </c>
      <c r="H556" s="12">
        <v>0</v>
      </c>
      <c r="I556" s="12">
        <v>18.84</v>
      </c>
      <c r="J556" s="12">
        <v>18.84</v>
      </c>
      <c r="K556" s="12">
        <v>250</v>
      </c>
      <c r="L556" s="12">
        <v>18.84</v>
      </c>
      <c r="M556" s="12">
        <v>231.16</v>
      </c>
    </row>
    <row r="557" spans="1:13" x14ac:dyDescent="0.25">
      <c r="A557" s="7" t="s">
        <v>1104</v>
      </c>
      <c r="B557" s="7" t="s">
        <v>2235</v>
      </c>
      <c r="C557" s="12">
        <v>10</v>
      </c>
      <c r="D557" s="7" t="s">
        <v>2461</v>
      </c>
      <c r="E557" s="8">
        <v>45723</v>
      </c>
      <c r="F557" s="8">
        <v>45748</v>
      </c>
      <c r="G557" s="12">
        <v>159</v>
      </c>
      <c r="H557" s="12">
        <v>0</v>
      </c>
      <c r="I557" s="12">
        <v>11.98</v>
      </c>
      <c r="J557" s="12">
        <v>11.98</v>
      </c>
      <c r="K557" s="12">
        <v>159</v>
      </c>
      <c r="L557" s="12">
        <v>11.98</v>
      </c>
      <c r="M557" s="12">
        <v>147.02000000000001</v>
      </c>
    </row>
    <row r="558" spans="1:13" x14ac:dyDescent="0.25">
      <c r="A558" s="7" t="s">
        <v>114</v>
      </c>
      <c r="B558" s="7" t="s">
        <v>1264</v>
      </c>
      <c r="C558" s="12">
        <v>10</v>
      </c>
      <c r="D558" s="7" t="s">
        <v>2402</v>
      </c>
      <c r="E558" s="8">
        <v>45723</v>
      </c>
      <c r="F558" s="8">
        <v>45748</v>
      </c>
      <c r="G558" s="12">
        <v>1125</v>
      </c>
      <c r="H558" s="12">
        <v>0</v>
      </c>
      <c r="I558" s="12">
        <v>84.76</v>
      </c>
      <c r="J558" s="12">
        <v>84.76</v>
      </c>
      <c r="K558" s="12">
        <v>1125</v>
      </c>
      <c r="L558" s="12">
        <v>84.76</v>
      </c>
      <c r="M558" s="12">
        <v>1040.24</v>
      </c>
    </row>
    <row r="559" spans="1:13" x14ac:dyDescent="0.25">
      <c r="A559" s="7" t="s">
        <v>115</v>
      </c>
      <c r="B559" s="7" t="s">
        <v>1265</v>
      </c>
      <c r="C559" s="12">
        <v>10</v>
      </c>
      <c r="D559" s="7" t="s">
        <v>2402</v>
      </c>
      <c r="E559" s="8">
        <v>45731</v>
      </c>
      <c r="F559" s="8">
        <v>45748</v>
      </c>
      <c r="G559" s="12">
        <v>2250</v>
      </c>
      <c r="H559" s="12">
        <v>0</v>
      </c>
      <c r="I559" s="12">
        <v>169.52</v>
      </c>
      <c r="J559" s="12">
        <v>169.52</v>
      </c>
      <c r="K559" s="12">
        <v>2250</v>
      </c>
      <c r="L559" s="12">
        <v>169.52</v>
      </c>
      <c r="M559" s="12">
        <v>2080.48</v>
      </c>
    </row>
    <row r="560" spans="1:13" x14ac:dyDescent="0.25">
      <c r="A560" s="7" t="s">
        <v>1105</v>
      </c>
      <c r="B560" s="7" t="s">
        <v>2236</v>
      </c>
      <c r="C560" s="12">
        <v>10</v>
      </c>
      <c r="D560" s="7" t="s">
        <v>2462</v>
      </c>
      <c r="E560" s="8">
        <v>45776</v>
      </c>
      <c r="F560" s="8">
        <v>45778</v>
      </c>
      <c r="G560" s="12">
        <v>556.45000000000005</v>
      </c>
      <c r="H560" s="12">
        <v>0</v>
      </c>
      <c r="I560" s="12">
        <v>37.35</v>
      </c>
      <c r="J560" s="12">
        <v>37.35</v>
      </c>
      <c r="K560" s="12">
        <v>556.45000000000005</v>
      </c>
      <c r="L560" s="12">
        <v>37.35</v>
      </c>
      <c r="M560" s="12">
        <v>519.1</v>
      </c>
    </row>
    <row r="561" spans="1:13" x14ac:dyDescent="0.25">
      <c r="A561" s="7" t="s">
        <v>1106</v>
      </c>
      <c r="B561" s="7" t="s">
        <v>2237</v>
      </c>
      <c r="C561" s="12">
        <v>10</v>
      </c>
      <c r="D561" s="7" t="s">
        <v>2462</v>
      </c>
      <c r="E561" s="8">
        <v>45776</v>
      </c>
      <c r="F561" s="8">
        <v>45778</v>
      </c>
      <c r="G561" s="12">
        <v>1710.32</v>
      </c>
      <c r="H561" s="12">
        <v>0</v>
      </c>
      <c r="I561" s="12">
        <v>114.8</v>
      </c>
      <c r="J561" s="12">
        <v>114.8</v>
      </c>
      <c r="K561" s="12">
        <v>1710.32</v>
      </c>
      <c r="L561" s="12">
        <v>114.8</v>
      </c>
      <c r="M561" s="12">
        <v>1595.52</v>
      </c>
    </row>
    <row r="562" spans="1:13" x14ac:dyDescent="0.25">
      <c r="A562" s="7" t="s">
        <v>1107</v>
      </c>
      <c r="B562" s="7" t="s">
        <v>2238</v>
      </c>
      <c r="C562" s="12">
        <v>10</v>
      </c>
      <c r="D562" s="7" t="s">
        <v>2463</v>
      </c>
      <c r="E562" s="8">
        <v>45749</v>
      </c>
      <c r="F562" s="8">
        <v>45778</v>
      </c>
      <c r="G562" s="12">
        <v>92720</v>
      </c>
      <c r="H562" s="12">
        <v>0</v>
      </c>
      <c r="I562" s="12">
        <v>6223.67</v>
      </c>
      <c r="J562" s="12">
        <v>6223.67</v>
      </c>
      <c r="K562" s="12">
        <v>92720</v>
      </c>
      <c r="L562" s="12">
        <v>6223.67</v>
      </c>
      <c r="M562" s="12">
        <v>86496.33</v>
      </c>
    </row>
    <row r="563" spans="1:13" x14ac:dyDescent="0.25">
      <c r="A563" s="7" t="s">
        <v>1108</v>
      </c>
      <c r="B563" s="7" t="s">
        <v>2239</v>
      </c>
      <c r="C563" s="12">
        <v>10</v>
      </c>
      <c r="D563" s="7" t="s">
        <v>2464</v>
      </c>
      <c r="E563" s="8">
        <v>45735</v>
      </c>
      <c r="F563" s="8">
        <v>45748</v>
      </c>
      <c r="G563" s="12">
        <v>620</v>
      </c>
      <c r="H563" s="12">
        <v>0</v>
      </c>
      <c r="I563" s="12">
        <v>46.71</v>
      </c>
      <c r="J563" s="12">
        <v>46.71</v>
      </c>
      <c r="K563" s="12">
        <v>620</v>
      </c>
      <c r="L563" s="12">
        <v>46.71</v>
      </c>
      <c r="M563" s="12">
        <v>573.29</v>
      </c>
    </row>
    <row r="564" spans="1:13" x14ac:dyDescent="0.25">
      <c r="A564" s="7" t="s">
        <v>1109</v>
      </c>
      <c r="B564" s="7" t="s">
        <v>2240</v>
      </c>
      <c r="C564" s="12">
        <v>10</v>
      </c>
      <c r="D564" s="7" t="s">
        <v>2464</v>
      </c>
      <c r="E564" s="8">
        <v>45735</v>
      </c>
      <c r="F564" s="8">
        <v>45748</v>
      </c>
      <c r="G564" s="12">
        <v>435</v>
      </c>
      <c r="H564" s="12">
        <v>0</v>
      </c>
      <c r="I564" s="12">
        <v>32.770000000000003</v>
      </c>
      <c r="J564" s="12">
        <v>32.770000000000003</v>
      </c>
      <c r="K564" s="12">
        <v>435</v>
      </c>
      <c r="L564" s="12">
        <v>32.770000000000003</v>
      </c>
      <c r="M564" s="12">
        <v>402.23</v>
      </c>
    </row>
    <row r="565" spans="1:13" x14ac:dyDescent="0.25">
      <c r="A565" s="7" t="s">
        <v>1110</v>
      </c>
      <c r="B565" s="7" t="s">
        <v>2241</v>
      </c>
      <c r="C565" s="12">
        <v>10</v>
      </c>
      <c r="D565" s="7" t="s">
        <v>2465</v>
      </c>
      <c r="E565" s="8">
        <v>45734</v>
      </c>
      <c r="F565" s="8">
        <v>45734</v>
      </c>
      <c r="G565" s="12">
        <v>7050</v>
      </c>
      <c r="H565" s="12">
        <v>0</v>
      </c>
      <c r="I565" s="12">
        <v>558.21</v>
      </c>
      <c r="J565" s="12">
        <v>558.21</v>
      </c>
      <c r="K565" s="12">
        <v>7050</v>
      </c>
      <c r="L565" s="12">
        <v>558.21</v>
      </c>
      <c r="M565" s="12">
        <v>6491.79</v>
      </c>
    </row>
    <row r="566" spans="1:13" x14ac:dyDescent="0.25">
      <c r="A566" s="7" t="s">
        <v>1111</v>
      </c>
      <c r="B566" s="7" t="s">
        <v>1985</v>
      </c>
      <c r="C566" s="12">
        <v>10</v>
      </c>
      <c r="D566" s="7" t="s">
        <v>2465</v>
      </c>
      <c r="E566" s="8">
        <v>45734</v>
      </c>
      <c r="F566" s="8">
        <v>45734</v>
      </c>
      <c r="G566" s="12">
        <v>4400</v>
      </c>
      <c r="H566" s="12">
        <v>0</v>
      </c>
      <c r="I566" s="12">
        <v>348.38</v>
      </c>
      <c r="J566" s="12">
        <v>348.38</v>
      </c>
      <c r="K566" s="12">
        <v>4400</v>
      </c>
      <c r="L566" s="12">
        <v>348.38</v>
      </c>
      <c r="M566" s="12">
        <v>4051.62</v>
      </c>
    </row>
    <row r="567" spans="1:13" x14ac:dyDescent="0.25">
      <c r="A567" s="7" t="s">
        <v>1112</v>
      </c>
      <c r="B567" s="7" t="s">
        <v>2242</v>
      </c>
      <c r="C567" s="12">
        <v>10</v>
      </c>
      <c r="D567" s="7" t="s">
        <v>2465</v>
      </c>
      <c r="E567" s="8">
        <v>45734</v>
      </c>
      <c r="F567" s="8">
        <v>45734</v>
      </c>
      <c r="G567" s="12">
        <v>1350</v>
      </c>
      <c r="H567" s="12">
        <v>0</v>
      </c>
      <c r="I567" s="12">
        <v>106.89</v>
      </c>
      <c r="J567" s="12">
        <v>106.89</v>
      </c>
      <c r="K567" s="12">
        <v>1350</v>
      </c>
      <c r="L567" s="12">
        <v>106.89</v>
      </c>
      <c r="M567" s="12">
        <v>1243.1099999999999</v>
      </c>
    </row>
    <row r="568" spans="1:13" x14ac:dyDescent="0.25">
      <c r="A568" s="7" t="s">
        <v>1113</v>
      </c>
      <c r="B568" s="7" t="s">
        <v>2243</v>
      </c>
      <c r="C568" s="12">
        <v>10</v>
      </c>
      <c r="D568" s="7" t="s">
        <v>2465</v>
      </c>
      <c r="E568" s="8">
        <v>45734</v>
      </c>
      <c r="F568" s="8">
        <v>45734</v>
      </c>
      <c r="G568" s="12">
        <v>2400</v>
      </c>
      <c r="H568" s="12">
        <v>0</v>
      </c>
      <c r="I568" s="12">
        <v>190.03</v>
      </c>
      <c r="J568" s="12">
        <v>190.03</v>
      </c>
      <c r="K568" s="12">
        <v>2400</v>
      </c>
      <c r="L568" s="12">
        <v>190.03</v>
      </c>
      <c r="M568" s="12">
        <v>2209.9699999999998</v>
      </c>
    </row>
    <row r="569" spans="1:13" x14ac:dyDescent="0.25">
      <c r="A569" s="7" t="s">
        <v>1114</v>
      </c>
      <c r="B569" s="7" t="s">
        <v>2244</v>
      </c>
      <c r="C569" s="12">
        <v>10</v>
      </c>
      <c r="D569" s="7" t="s">
        <v>2465</v>
      </c>
      <c r="E569" s="8">
        <v>45734</v>
      </c>
      <c r="F569" s="8">
        <v>45734</v>
      </c>
      <c r="G569" s="12">
        <v>1700</v>
      </c>
      <c r="H569" s="12">
        <v>0</v>
      </c>
      <c r="I569" s="12">
        <v>134.6</v>
      </c>
      <c r="J569" s="12">
        <v>134.6</v>
      </c>
      <c r="K569" s="12">
        <v>1700</v>
      </c>
      <c r="L569" s="12">
        <v>134.6</v>
      </c>
      <c r="M569" s="12">
        <v>1565.4</v>
      </c>
    </row>
    <row r="570" spans="1:13" x14ac:dyDescent="0.25">
      <c r="A570" s="7" t="s">
        <v>1115</v>
      </c>
      <c r="B570" s="7" t="s">
        <v>2245</v>
      </c>
      <c r="C570" s="12">
        <v>10</v>
      </c>
      <c r="D570" s="7" t="s">
        <v>2465</v>
      </c>
      <c r="E570" s="8">
        <v>45734</v>
      </c>
      <c r="F570" s="8">
        <v>45734</v>
      </c>
      <c r="G570" s="12">
        <v>1200</v>
      </c>
      <c r="H570" s="12">
        <v>0</v>
      </c>
      <c r="I570" s="12">
        <v>95.01</v>
      </c>
      <c r="J570" s="12">
        <v>95.01</v>
      </c>
      <c r="K570" s="12">
        <v>1200</v>
      </c>
      <c r="L570" s="12">
        <v>95.01</v>
      </c>
      <c r="M570" s="12">
        <v>1104.99</v>
      </c>
    </row>
    <row r="571" spans="1:13" x14ac:dyDescent="0.25">
      <c r="A571" s="7" t="s">
        <v>1116</v>
      </c>
      <c r="B571" s="7" t="s">
        <v>2246</v>
      </c>
      <c r="C571" s="12">
        <v>10</v>
      </c>
      <c r="D571" s="7" t="s">
        <v>2466</v>
      </c>
      <c r="E571" s="8">
        <v>45736</v>
      </c>
      <c r="F571" s="8">
        <v>45748</v>
      </c>
      <c r="G571" s="12">
        <v>41200</v>
      </c>
      <c r="H571" s="12">
        <v>0</v>
      </c>
      <c r="I571" s="12">
        <v>3104.11</v>
      </c>
      <c r="J571" s="12">
        <v>3104.11</v>
      </c>
      <c r="K571" s="12">
        <v>41200</v>
      </c>
      <c r="L571" s="12">
        <v>3104.11</v>
      </c>
      <c r="M571" s="12">
        <v>38095.89</v>
      </c>
    </row>
    <row r="572" spans="1:13" x14ac:dyDescent="0.25">
      <c r="A572" s="7" t="s">
        <v>1117</v>
      </c>
      <c r="B572" s="7" t="s">
        <v>2247</v>
      </c>
      <c r="C572" s="12">
        <v>10</v>
      </c>
      <c r="D572" s="7" t="s">
        <v>2466</v>
      </c>
      <c r="E572" s="8">
        <v>45736</v>
      </c>
      <c r="F572" s="8">
        <v>45748</v>
      </c>
      <c r="G572" s="12">
        <v>20990</v>
      </c>
      <c r="H572" s="12">
        <v>0</v>
      </c>
      <c r="I572" s="12">
        <v>1581.44</v>
      </c>
      <c r="J572" s="12">
        <v>1581.44</v>
      </c>
      <c r="K572" s="12">
        <v>20990</v>
      </c>
      <c r="L572" s="12">
        <v>1581.44</v>
      </c>
      <c r="M572" s="12">
        <v>19408.560000000001</v>
      </c>
    </row>
    <row r="573" spans="1:13" x14ac:dyDescent="0.25">
      <c r="A573" s="7" t="s">
        <v>1118</v>
      </c>
      <c r="B573" s="7" t="s">
        <v>2248</v>
      </c>
      <c r="C573" s="12">
        <v>10</v>
      </c>
      <c r="D573" s="7" t="s">
        <v>2466</v>
      </c>
      <c r="E573" s="8">
        <v>45736</v>
      </c>
      <c r="F573" s="8">
        <v>45748</v>
      </c>
      <c r="G573" s="12">
        <v>10240</v>
      </c>
      <c r="H573" s="12">
        <v>0</v>
      </c>
      <c r="I573" s="12">
        <v>771.51</v>
      </c>
      <c r="J573" s="12">
        <v>771.51</v>
      </c>
      <c r="K573" s="12">
        <v>10240</v>
      </c>
      <c r="L573" s="12">
        <v>771.51</v>
      </c>
      <c r="M573" s="12">
        <v>9468.49</v>
      </c>
    </row>
    <row r="574" spans="1:13" x14ac:dyDescent="0.25">
      <c r="A574" s="7" t="s">
        <v>1119</v>
      </c>
      <c r="B574" s="7" t="s">
        <v>2249</v>
      </c>
      <c r="C574" s="12">
        <v>10</v>
      </c>
      <c r="D574" s="7" t="s">
        <v>2466</v>
      </c>
      <c r="E574" s="8">
        <v>45736</v>
      </c>
      <c r="F574" s="8">
        <v>45748</v>
      </c>
      <c r="G574" s="12">
        <v>8240</v>
      </c>
      <c r="H574" s="12">
        <v>0</v>
      </c>
      <c r="I574" s="12">
        <v>620.82000000000005</v>
      </c>
      <c r="J574" s="12">
        <v>620.82000000000005</v>
      </c>
      <c r="K574" s="12">
        <v>8240</v>
      </c>
      <c r="L574" s="12">
        <v>620.82000000000005</v>
      </c>
      <c r="M574" s="12">
        <v>7619.18</v>
      </c>
    </row>
    <row r="575" spans="1:13" x14ac:dyDescent="0.25">
      <c r="A575" s="7" t="s">
        <v>1120</v>
      </c>
      <c r="B575" s="7" t="s">
        <v>2250</v>
      </c>
      <c r="C575" s="12">
        <v>10</v>
      </c>
      <c r="D575" s="7" t="s">
        <v>2466</v>
      </c>
      <c r="E575" s="8">
        <v>45736</v>
      </c>
      <c r="F575" s="8">
        <v>45748</v>
      </c>
      <c r="G575" s="12">
        <v>16730</v>
      </c>
      <c r="H575" s="12">
        <v>0</v>
      </c>
      <c r="I575" s="12">
        <v>1260.48</v>
      </c>
      <c r="J575" s="12">
        <v>1260.48</v>
      </c>
      <c r="K575" s="12">
        <v>16730</v>
      </c>
      <c r="L575" s="12">
        <v>1260.48</v>
      </c>
      <c r="M575" s="12">
        <v>15469.52</v>
      </c>
    </row>
    <row r="576" spans="1:13" x14ac:dyDescent="0.25">
      <c r="A576" s="7" t="s">
        <v>1121</v>
      </c>
      <c r="B576" s="7" t="s">
        <v>2251</v>
      </c>
      <c r="C576" s="12">
        <v>10</v>
      </c>
      <c r="D576" s="7" t="s">
        <v>2466</v>
      </c>
      <c r="E576" s="8">
        <v>45736</v>
      </c>
      <c r="F576" s="8">
        <v>45748</v>
      </c>
      <c r="G576" s="12">
        <v>1850</v>
      </c>
      <c r="H576" s="12">
        <v>0</v>
      </c>
      <c r="I576" s="12">
        <v>139.38</v>
      </c>
      <c r="J576" s="12">
        <v>139.38</v>
      </c>
      <c r="K576" s="12">
        <v>1850</v>
      </c>
      <c r="L576" s="12">
        <v>139.38</v>
      </c>
      <c r="M576" s="12">
        <v>1710.62</v>
      </c>
    </row>
    <row r="577" spans="1:13" x14ac:dyDescent="0.25">
      <c r="A577" s="7" t="s">
        <v>1122</v>
      </c>
      <c r="B577" s="7" t="s">
        <v>2252</v>
      </c>
      <c r="C577" s="12">
        <v>10</v>
      </c>
      <c r="D577" s="7" t="s">
        <v>2466</v>
      </c>
      <c r="E577" s="8">
        <v>45736</v>
      </c>
      <c r="F577" s="8">
        <v>45748</v>
      </c>
      <c r="G577" s="12">
        <v>940</v>
      </c>
      <c r="H577" s="12">
        <v>0</v>
      </c>
      <c r="I577" s="12">
        <v>70.819999999999993</v>
      </c>
      <c r="J577" s="12">
        <v>70.819999999999993</v>
      </c>
      <c r="K577" s="12">
        <v>940</v>
      </c>
      <c r="L577" s="12">
        <v>70.819999999999993</v>
      </c>
      <c r="M577" s="12">
        <v>869.18</v>
      </c>
    </row>
    <row r="578" spans="1:13" x14ac:dyDescent="0.25">
      <c r="A578" s="7" t="s">
        <v>1123</v>
      </c>
      <c r="B578" s="7" t="s">
        <v>2253</v>
      </c>
      <c r="C578" s="12">
        <v>10</v>
      </c>
      <c r="D578" s="7" t="s">
        <v>2466</v>
      </c>
      <c r="E578" s="8">
        <v>45736</v>
      </c>
      <c r="F578" s="8">
        <v>45748</v>
      </c>
      <c r="G578" s="12">
        <v>1350</v>
      </c>
      <c r="H578" s="12">
        <v>0</v>
      </c>
      <c r="I578" s="12">
        <v>101.71</v>
      </c>
      <c r="J578" s="12">
        <v>101.71</v>
      </c>
      <c r="K578" s="12">
        <v>1350</v>
      </c>
      <c r="L578" s="12">
        <v>101.71</v>
      </c>
      <c r="M578" s="12">
        <v>1248.29</v>
      </c>
    </row>
    <row r="579" spans="1:13" x14ac:dyDescent="0.25">
      <c r="A579" s="7" t="s">
        <v>116</v>
      </c>
      <c r="B579" s="7" t="s">
        <v>1266</v>
      </c>
      <c r="C579" s="12">
        <v>10</v>
      </c>
      <c r="D579" s="7" t="s">
        <v>2403</v>
      </c>
      <c r="E579" s="8">
        <v>45737</v>
      </c>
      <c r="F579" s="8">
        <v>45748</v>
      </c>
      <c r="G579" s="12">
        <v>1300</v>
      </c>
      <c r="H579" s="12">
        <v>0</v>
      </c>
      <c r="I579" s="12">
        <v>97.95</v>
      </c>
      <c r="J579" s="12">
        <v>97.95</v>
      </c>
      <c r="K579" s="12">
        <v>1300</v>
      </c>
      <c r="L579" s="12">
        <v>97.95</v>
      </c>
      <c r="M579" s="12">
        <v>1202.05</v>
      </c>
    </row>
    <row r="580" spans="1:13" x14ac:dyDescent="0.25">
      <c r="A580" s="7" t="s">
        <v>117</v>
      </c>
      <c r="B580" s="7" t="s">
        <v>1267</v>
      </c>
      <c r="C580" s="12">
        <v>10</v>
      </c>
      <c r="D580" s="7" t="s">
        <v>2403</v>
      </c>
      <c r="E580" s="8">
        <v>45737</v>
      </c>
      <c r="F580" s="8">
        <v>45748</v>
      </c>
      <c r="G580" s="12">
        <v>680</v>
      </c>
      <c r="H580" s="12">
        <v>0</v>
      </c>
      <c r="I580" s="12">
        <v>51.23</v>
      </c>
      <c r="J580" s="12">
        <v>51.23</v>
      </c>
      <c r="K580" s="12">
        <v>680</v>
      </c>
      <c r="L580" s="12">
        <v>51.23</v>
      </c>
      <c r="M580" s="12">
        <v>628.77</v>
      </c>
    </row>
    <row r="581" spans="1:13" x14ac:dyDescent="0.25">
      <c r="A581" s="7" t="s">
        <v>118</v>
      </c>
      <c r="B581" s="7" t="s">
        <v>1268</v>
      </c>
      <c r="C581" s="12">
        <v>10</v>
      </c>
      <c r="D581" s="7" t="s">
        <v>2403</v>
      </c>
      <c r="E581" s="8">
        <v>45737</v>
      </c>
      <c r="F581" s="8">
        <v>45748</v>
      </c>
      <c r="G581" s="12">
        <v>710</v>
      </c>
      <c r="H581" s="12">
        <v>0</v>
      </c>
      <c r="I581" s="12">
        <v>53.49</v>
      </c>
      <c r="J581" s="12">
        <v>53.49</v>
      </c>
      <c r="K581" s="12">
        <v>710</v>
      </c>
      <c r="L581" s="12">
        <v>53.49</v>
      </c>
      <c r="M581" s="12">
        <v>656.51</v>
      </c>
    </row>
    <row r="582" spans="1:13" x14ac:dyDescent="0.25">
      <c r="A582" s="7" t="s">
        <v>119</v>
      </c>
      <c r="B582" s="7" t="s">
        <v>1269</v>
      </c>
      <c r="C582" s="12">
        <v>10</v>
      </c>
      <c r="D582" s="7" t="s">
        <v>2403</v>
      </c>
      <c r="E582" s="8">
        <v>45737</v>
      </c>
      <c r="F582" s="8">
        <v>45748</v>
      </c>
      <c r="G582" s="12">
        <v>1660</v>
      </c>
      <c r="H582" s="12">
        <v>0</v>
      </c>
      <c r="I582" s="12">
        <v>125.07</v>
      </c>
      <c r="J582" s="12">
        <v>125.07</v>
      </c>
      <c r="K582" s="12">
        <v>1660</v>
      </c>
      <c r="L582" s="12">
        <v>125.07</v>
      </c>
      <c r="M582" s="12">
        <v>1534.93</v>
      </c>
    </row>
    <row r="583" spans="1:13" x14ac:dyDescent="0.25">
      <c r="A583" s="7" t="s">
        <v>120</v>
      </c>
      <c r="B583" s="7" t="s">
        <v>1270</v>
      </c>
      <c r="C583" s="12">
        <v>10</v>
      </c>
      <c r="D583" s="7" t="s">
        <v>2404</v>
      </c>
      <c r="E583" s="8">
        <v>45738</v>
      </c>
      <c r="F583" s="8">
        <v>45748</v>
      </c>
      <c r="G583" s="12">
        <v>1160</v>
      </c>
      <c r="H583" s="12">
        <v>0</v>
      </c>
      <c r="I583" s="12">
        <v>87.4</v>
      </c>
      <c r="J583" s="12">
        <v>87.4</v>
      </c>
      <c r="K583" s="12">
        <v>1160</v>
      </c>
      <c r="L583" s="12">
        <v>87.4</v>
      </c>
      <c r="M583" s="12">
        <v>1072.5999999999999</v>
      </c>
    </row>
    <row r="584" spans="1:13" x14ac:dyDescent="0.25">
      <c r="A584" s="7" t="s">
        <v>1124</v>
      </c>
      <c r="B584" s="7" t="s">
        <v>1989</v>
      </c>
      <c r="C584" s="12">
        <v>10</v>
      </c>
      <c r="D584" s="7" t="s">
        <v>2404</v>
      </c>
      <c r="E584" s="8">
        <v>45738</v>
      </c>
      <c r="F584" s="8">
        <v>45748</v>
      </c>
      <c r="G584" s="12">
        <v>1750</v>
      </c>
      <c r="H584" s="12">
        <v>0</v>
      </c>
      <c r="I584" s="12">
        <v>131.85</v>
      </c>
      <c r="J584" s="12">
        <v>131.85</v>
      </c>
      <c r="K584" s="12">
        <v>1750</v>
      </c>
      <c r="L584" s="12">
        <v>131.85</v>
      </c>
      <c r="M584" s="12">
        <v>1618.15</v>
      </c>
    </row>
    <row r="585" spans="1:13" x14ac:dyDescent="0.25">
      <c r="A585" s="7" t="s">
        <v>1125</v>
      </c>
      <c r="B585" s="7" t="s">
        <v>2254</v>
      </c>
      <c r="C585" s="12">
        <v>10</v>
      </c>
      <c r="D585" s="7" t="s">
        <v>2404</v>
      </c>
      <c r="E585" s="8">
        <v>45738</v>
      </c>
      <c r="F585" s="8">
        <v>45748</v>
      </c>
      <c r="G585" s="12">
        <v>1900</v>
      </c>
      <c r="H585" s="12">
        <v>0</v>
      </c>
      <c r="I585" s="12">
        <v>143.15</v>
      </c>
      <c r="J585" s="12">
        <v>143.15</v>
      </c>
      <c r="K585" s="12">
        <v>1900</v>
      </c>
      <c r="L585" s="12">
        <v>143.15</v>
      </c>
      <c r="M585" s="12">
        <v>1756.85</v>
      </c>
    </row>
    <row r="586" spans="1:13" x14ac:dyDescent="0.25">
      <c r="A586" s="7" t="s">
        <v>1126</v>
      </c>
      <c r="B586" s="7" t="s">
        <v>2255</v>
      </c>
      <c r="C586" s="12">
        <v>10</v>
      </c>
      <c r="D586" s="7" t="s">
        <v>2404</v>
      </c>
      <c r="E586" s="8">
        <v>45738</v>
      </c>
      <c r="F586" s="8">
        <v>45748</v>
      </c>
      <c r="G586" s="12">
        <v>250</v>
      </c>
      <c r="H586" s="12">
        <v>0</v>
      </c>
      <c r="I586" s="12">
        <v>18.84</v>
      </c>
      <c r="J586" s="12">
        <v>18.84</v>
      </c>
      <c r="K586" s="12">
        <v>250</v>
      </c>
      <c r="L586" s="12">
        <v>18.84</v>
      </c>
      <c r="M586" s="12">
        <v>231.16</v>
      </c>
    </row>
    <row r="587" spans="1:13" x14ac:dyDescent="0.25">
      <c r="A587" s="7" t="s">
        <v>1127</v>
      </c>
      <c r="B587" s="7" t="s">
        <v>2256</v>
      </c>
      <c r="C587" s="12">
        <v>10</v>
      </c>
      <c r="D587" s="7" t="s">
        <v>2404</v>
      </c>
      <c r="E587" s="8">
        <v>45738</v>
      </c>
      <c r="F587" s="8">
        <v>45748</v>
      </c>
      <c r="G587" s="12">
        <v>40</v>
      </c>
      <c r="H587" s="12">
        <v>0</v>
      </c>
      <c r="I587" s="12">
        <v>3.01</v>
      </c>
      <c r="J587" s="12">
        <v>3.01</v>
      </c>
      <c r="K587" s="12">
        <v>40</v>
      </c>
      <c r="L587" s="12">
        <v>3.01</v>
      </c>
      <c r="M587" s="12">
        <v>36.99</v>
      </c>
    </row>
    <row r="588" spans="1:13" x14ac:dyDescent="0.25">
      <c r="A588" s="7" t="s">
        <v>1128</v>
      </c>
      <c r="B588" s="7" t="s">
        <v>2257</v>
      </c>
      <c r="C588" s="12">
        <v>10</v>
      </c>
      <c r="D588" s="7" t="s">
        <v>2441</v>
      </c>
      <c r="E588" s="8">
        <v>45748</v>
      </c>
      <c r="F588" s="8">
        <v>45778</v>
      </c>
      <c r="G588" s="12">
        <v>280</v>
      </c>
      <c r="H588" s="12">
        <v>0</v>
      </c>
      <c r="I588" s="12">
        <v>18.79</v>
      </c>
      <c r="J588" s="12">
        <v>18.79</v>
      </c>
      <c r="K588" s="12">
        <v>280</v>
      </c>
      <c r="L588" s="12">
        <v>18.79</v>
      </c>
      <c r="M588" s="12">
        <v>261.20999999999998</v>
      </c>
    </row>
    <row r="589" spans="1:13" x14ac:dyDescent="0.25">
      <c r="A589" s="7" t="s">
        <v>1129</v>
      </c>
      <c r="B589" s="7" t="s">
        <v>2258</v>
      </c>
      <c r="C589" s="12">
        <v>10</v>
      </c>
      <c r="D589" s="7" t="s">
        <v>2441</v>
      </c>
      <c r="E589" s="8">
        <v>45748</v>
      </c>
      <c r="F589" s="8">
        <v>45778</v>
      </c>
      <c r="G589" s="12">
        <v>240</v>
      </c>
      <c r="H589" s="12">
        <v>0</v>
      </c>
      <c r="I589" s="12">
        <v>16.11</v>
      </c>
      <c r="J589" s="12">
        <v>16.11</v>
      </c>
      <c r="K589" s="12">
        <v>240</v>
      </c>
      <c r="L589" s="12">
        <v>16.11</v>
      </c>
      <c r="M589" s="12">
        <v>223.89</v>
      </c>
    </row>
    <row r="590" spans="1:13" x14ac:dyDescent="0.25">
      <c r="A590" s="7" t="s">
        <v>1130</v>
      </c>
      <c r="B590" s="7" t="s">
        <v>2259</v>
      </c>
      <c r="C590" s="12">
        <v>10</v>
      </c>
      <c r="D590" s="7" t="s">
        <v>2467</v>
      </c>
      <c r="E590" s="8">
        <v>45714</v>
      </c>
      <c r="F590" s="8">
        <v>45714</v>
      </c>
      <c r="G590" s="12">
        <v>119366.52</v>
      </c>
      <c r="H590" s="12">
        <v>0</v>
      </c>
      <c r="I590" s="12">
        <v>10105.280000000001</v>
      </c>
      <c r="J590" s="12">
        <v>10105.280000000001</v>
      </c>
      <c r="K590" s="12">
        <v>119366.52</v>
      </c>
      <c r="L590" s="12">
        <v>10105.280000000001</v>
      </c>
      <c r="M590" s="12">
        <v>109261.24</v>
      </c>
    </row>
    <row r="591" spans="1:13" x14ac:dyDescent="0.25">
      <c r="A591" s="7" t="s">
        <v>799</v>
      </c>
      <c r="B591" s="7" t="s">
        <v>1924</v>
      </c>
      <c r="C591" s="12">
        <v>20</v>
      </c>
      <c r="D591" s="7" t="s">
        <v>2424</v>
      </c>
      <c r="E591" s="8">
        <v>45705</v>
      </c>
      <c r="F591" s="8">
        <v>45717</v>
      </c>
      <c r="G591" s="12">
        <v>23220.63</v>
      </c>
      <c r="H591" s="12">
        <v>0</v>
      </c>
      <c r="I591" s="12">
        <v>3893.43</v>
      </c>
      <c r="J591" s="12">
        <v>3893.43</v>
      </c>
      <c r="K591" s="12">
        <v>23220.63</v>
      </c>
      <c r="L591" s="12">
        <v>3893.43</v>
      </c>
      <c r="M591" s="12">
        <v>19327.2</v>
      </c>
    </row>
    <row r="592" spans="1:13" x14ac:dyDescent="0.25">
      <c r="A592" s="7" t="s">
        <v>836</v>
      </c>
      <c r="B592" s="7" t="s">
        <v>1954</v>
      </c>
      <c r="C592" s="12">
        <v>10</v>
      </c>
      <c r="D592" s="7" t="s">
        <v>2425</v>
      </c>
      <c r="E592" s="8">
        <v>45743</v>
      </c>
      <c r="F592" s="8">
        <v>45748</v>
      </c>
      <c r="G592" s="12">
        <v>1840</v>
      </c>
      <c r="H592" s="12">
        <v>0</v>
      </c>
      <c r="I592" s="12">
        <v>138.63</v>
      </c>
      <c r="J592" s="12">
        <v>138.63</v>
      </c>
      <c r="K592" s="12">
        <v>1840</v>
      </c>
      <c r="L592" s="12">
        <v>138.63</v>
      </c>
      <c r="M592" s="12">
        <v>1701.37</v>
      </c>
    </row>
    <row r="593" spans="1:13" x14ac:dyDescent="0.25">
      <c r="A593" s="7" t="s">
        <v>1131</v>
      </c>
      <c r="B593" s="7" t="s">
        <v>2260</v>
      </c>
      <c r="C593" s="12">
        <v>10</v>
      </c>
      <c r="D593" s="7" t="s">
        <v>2468</v>
      </c>
      <c r="E593" s="8">
        <v>45780</v>
      </c>
      <c r="F593" s="8">
        <v>45809</v>
      </c>
      <c r="G593" s="12">
        <v>116.16</v>
      </c>
      <c r="H593" s="12">
        <v>0</v>
      </c>
      <c r="I593" s="12">
        <v>6.81</v>
      </c>
      <c r="J593" s="12">
        <v>6.81</v>
      </c>
      <c r="K593" s="12">
        <v>116.16</v>
      </c>
      <c r="L593" s="12">
        <v>6.81</v>
      </c>
      <c r="M593" s="12">
        <v>109.35</v>
      </c>
    </row>
    <row r="594" spans="1:13" x14ac:dyDescent="0.25">
      <c r="A594" s="7" t="s">
        <v>1132</v>
      </c>
      <c r="B594" s="7" t="s">
        <v>2261</v>
      </c>
      <c r="C594" s="12">
        <v>10</v>
      </c>
      <c r="D594" s="7" t="s">
        <v>2469</v>
      </c>
      <c r="E594" s="8">
        <v>45780</v>
      </c>
      <c r="F594" s="8">
        <v>45809</v>
      </c>
      <c r="G594" s="12">
        <v>125.81</v>
      </c>
      <c r="H594" s="12">
        <v>0</v>
      </c>
      <c r="I594" s="12">
        <v>7.38</v>
      </c>
      <c r="J594" s="12">
        <v>7.38</v>
      </c>
      <c r="K594" s="12">
        <v>125.81</v>
      </c>
      <c r="L594" s="12">
        <v>7.38</v>
      </c>
      <c r="M594" s="12">
        <v>118.43</v>
      </c>
    </row>
    <row r="595" spans="1:13" x14ac:dyDescent="0.25">
      <c r="A595" s="7" t="s">
        <v>1133</v>
      </c>
      <c r="B595" s="7" t="s">
        <v>2262</v>
      </c>
      <c r="C595" s="12">
        <v>10</v>
      </c>
      <c r="D595" s="7" t="s">
        <v>2469</v>
      </c>
      <c r="E595" s="8">
        <v>45786</v>
      </c>
      <c r="F595" s="8">
        <v>45809</v>
      </c>
      <c r="G595" s="12">
        <v>72.58</v>
      </c>
      <c r="H595" s="12">
        <v>0</v>
      </c>
      <c r="I595" s="12">
        <v>4.26</v>
      </c>
      <c r="J595" s="12">
        <v>4.26</v>
      </c>
      <c r="K595" s="12">
        <v>72.58</v>
      </c>
      <c r="L595" s="12">
        <v>4.26</v>
      </c>
      <c r="M595" s="12">
        <v>68.319999999999993</v>
      </c>
    </row>
    <row r="596" spans="1:13" x14ac:dyDescent="0.25">
      <c r="A596" s="7" t="s">
        <v>1134</v>
      </c>
      <c r="B596" s="7" t="s">
        <v>2263</v>
      </c>
      <c r="C596" s="12">
        <v>10</v>
      </c>
      <c r="D596" s="7" t="s">
        <v>2469</v>
      </c>
      <c r="E596" s="8">
        <v>45786</v>
      </c>
      <c r="F596" s="8">
        <v>45809</v>
      </c>
      <c r="G596" s="12">
        <v>48.39</v>
      </c>
      <c r="H596" s="12">
        <v>0</v>
      </c>
      <c r="I596" s="12">
        <v>2.84</v>
      </c>
      <c r="J596" s="12">
        <v>2.84</v>
      </c>
      <c r="K596" s="12">
        <v>48.39</v>
      </c>
      <c r="L596" s="12">
        <v>2.84</v>
      </c>
      <c r="M596" s="12">
        <v>45.55</v>
      </c>
    </row>
    <row r="597" spans="1:13" x14ac:dyDescent="0.25">
      <c r="A597" s="7" t="s">
        <v>1135</v>
      </c>
      <c r="B597" s="7" t="s">
        <v>2264</v>
      </c>
      <c r="C597" s="12">
        <v>10</v>
      </c>
      <c r="D597" s="7" t="s">
        <v>2470</v>
      </c>
      <c r="E597" s="8">
        <v>45796</v>
      </c>
      <c r="F597" s="8">
        <v>45809</v>
      </c>
      <c r="G597" s="12">
        <v>387.1</v>
      </c>
      <c r="H597" s="12">
        <v>0</v>
      </c>
      <c r="I597" s="12">
        <v>22.7</v>
      </c>
      <c r="J597" s="12">
        <v>22.7</v>
      </c>
      <c r="K597" s="12">
        <v>387.1</v>
      </c>
      <c r="L597" s="12">
        <v>22.7</v>
      </c>
      <c r="M597" s="12">
        <v>364.4</v>
      </c>
    </row>
    <row r="598" spans="1:13" x14ac:dyDescent="0.25">
      <c r="A598" s="7" t="s">
        <v>1136</v>
      </c>
      <c r="B598" s="7" t="s">
        <v>2265</v>
      </c>
      <c r="C598" s="12">
        <v>10</v>
      </c>
      <c r="D598" s="7" t="s">
        <v>2471</v>
      </c>
      <c r="E598" s="8">
        <v>45782</v>
      </c>
      <c r="F598" s="8">
        <v>45782</v>
      </c>
      <c r="G598" s="12">
        <v>10600</v>
      </c>
      <c r="H598" s="12">
        <v>0</v>
      </c>
      <c r="I598" s="12">
        <v>699.89</v>
      </c>
      <c r="J598" s="12">
        <v>699.89</v>
      </c>
      <c r="K598" s="12">
        <v>10600</v>
      </c>
      <c r="L598" s="12">
        <v>699.89</v>
      </c>
      <c r="M598" s="12">
        <v>9900.11</v>
      </c>
    </row>
    <row r="599" spans="1:13" x14ac:dyDescent="0.25">
      <c r="A599" s="7" t="s">
        <v>1137</v>
      </c>
      <c r="B599" s="7" t="s">
        <v>2266</v>
      </c>
      <c r="C599" s="12">
        <v>10</v>
      </c>
      <c r="D599" s="7" t="s">
        <v>2472</v>
      </c>
      <c r="E599" s="8">
        <v>45796</v>
      </c>
      <c r="F599" s="8">
        <v>45809</v>
      </c>
      <c r="G599" s="12">
        <v>866.25</v>
      </c>
      <c r="H599" s="12">
        <v>0</v>
      </c>
      <c r="I599" s="12">
        <v>50.79</v>
      </c>
      <c r="J599" s="12">
        <v>50.79</v>
      </c>
      <c r="K599" s="12">
        <v>866.25</v>
      </c>
      <c r="L599" s="12">
        <v>50.79</v>
      </c>
      <c r="M599" s="12">
        <v>815.46</v>
      </c>
    </row>
    <row r="600" spans="1:13" x14ac:dyDescent="0.25">
      <c r="A600" s="7" t="s">
        <v>1138</v>
      </c>
      <c r="B600" s="7" t="s">
        <v>2267</v>
      </c>
      <c r="C600" s="12">
        <v>10</v>
      </c>
      <c r="D600" s="7" t="s">
        <v>2473</v>
      </c>
      <c r="E600" s="8">
        <v>45828</v>
      </c>
      <c r="F600" s="8">
        <v>45839</v>
      </c>
      <c r="G600" s="12">
        <v>296.13</v>
      </c>
      <c r="H600" s="12">
        <v>0</v>
      </c>
      <c r="I600" s="12">
        <v>14.93</v>
      </c>
      <c r="J600" s="12">
        <v>14.93</v>
      </c>
      <c r="K600" s="12">
        <v>296.13</v>
      </c>
      <c r="L600" s="12">
        <v>14.93</v>
      </c>
      <c r="M600" s="12">
        <v>281.2</v>
      </c>
    </row>
    <row r="601" spans="1:13" x14ac:dyDescent="0.25">
      <c r="A601" s="7" t="s">
        <v>1139</v>
      </c>
      <c r="B601" s="7" t="s">
        <v>2268</v>
      </c>
      <c r="C601" s="12">
        <v>10</v>
      </c>
      <c r="D601" s="7" t="s">
        <v>2473</v>
      </c>
      <c r="E601" s="8">
        <v>45828</v>
      </c>
      <c r="F601" s="8">
        <v>45839</v>
      </c>
      <c r="G601" s="12">
        <v>483.87</v>
      </c>
      <c r="H601" s="12">
        <v>0</v>
      </c>
      <c r="I601" s="12">
        <v>24.39</v>
      </c>
      <c r="J601" s="12">
        <v>24.39</v>
      </c>
      <c r="K601" s="12">
        <v>483.87</v>
      </c>
      <c r="L601" s="12">
        <v>24.39</v>
      </c>
      <c r="M601" s="12">
        <v>459.48</v>
      </c>
    </row>
    <row r="602" spans="1:13" x14ac:dyDescent="0.25">
      <c r="A602" s="7" t="s">
        <v>1140</v>
      </c>
      <c r="B602" s="7" t="s">
        <v>2269</v>
      </c>
      <c r="C602" s="12">
        <v>10</v>
      </c>
      <c r="D602" s="7" t="s">
        <v>2473</v>
      </c>
      <c r="E602" s="8">
        <v>45828</v>
      </c>
      <c r="F602" s="8">
        <v>45839</v>
      </c>
      <c r="G602" s="12">
        <v>117</v>
      </c>
      <c r="H602" s="12">
        <v>0</v>
      </c>
      <c r="I602" s="12">
        <v>5.9</v>
      </c>
      <c r="J602" s="12">
        <v>5.9</v>
      </c>
      <c r="K602" s="12">
        <v>117</v>
      </c>
      <c r="L602" s="12">
        <v>5.9</v>
      </c>
      <c r="M602" s="12">
        <v>111.1</v>
      </c>
    </row>
    <row r="603" spans="1:13" x14ac:dyDescent="0.25">
      <c r="A603" s="7" t="s">
        <v>1141</v>
      </c>
      <c r="B603" s="7" t="s">
        <v>2270</v>
      </c>
      <c r="C603" s="12">
        <v>10</v>
      </c>
      <c r="D603" s="7" t="s">
        <v>2474</v>
      </c>
      <c r="E603" s="8">
        <v>45810</v>
      </c>
      <c r="F603" s="8">
        <v>45839</v>
      </c>
      <c r="G603" s="12">
        <v>76.48</v>
      </c>
      <c r="H603" s="12">
        <v>0</v>
      </c>
      <c r="I603" s="12">
        <v>3.86</v>
      </c>
      <c r="J603" s="12">
        <v>3.86</v>
      </c>
      <c r="K603" s="12">
        <v>76.48</v>
      </c>
      <c r="L603" s="12">
        <v>3.86</v>
      </c>
      <c r="M603" s="12">
        <v>72.62</v>
      </c>
    </row>
    <row r="604" spans="1:13" x14ac:dyDescent="0.25">
      <c r="A604" s="7" t="s">
        <v>304</v>
      </c>
      <c r="B604" s="7" t="s">
        <v>1454</v>
      </c>
      <c r="C604" s="12">
        <v>10</v>
      </c>
      <c r="D604" s="7" t="s">
        <v>2409</v>
      </c>
      <c r="E604" s="8">
        <v>45796</v>
      </c>
      <c r="F604" s="8">
        <v>45809</v>
      </c>
      <c r="G604" s="12">
        <v>97.92</v>
      </c>
      <c r="H604" s="12">
        <v>0</v>
      </c>
      <c r="I604" s="12">
        <v>5.74</v>
      </c>
      <c r="J604" s="12">
        <v>5.74</v>
      </c>
      <c r="K604" s="12">
        <v>97.92</v>
      </c>
      <c r="L604" s="12">
        <v>5.74</v>
      </c>
      <c r="M604" s="12">
        <v>92.18</v>
      </c>
    </row>
    <row r="605" spans="1:13" x14ac:dyDescent="0.25">
      <c r="A605" s="7" t="s">
        <v>1142</v>
      </c>
      <c r="B605" s="7" t="s">
        <v>2271</v>
      </c>
      <c r="C605" s="12">
        <v>10</v>
      </c>
      <c r="D605" s="7" t="s">
        <v>2475</v>
      </c>
      <c r="E605" s="8">
        <v>45782</v>
      </c>
      <c r="F605" s="8">
        <v>45809</v>
      </c>
      <c r="G605" s="12">
        <v>178</v>
      </c>
      <c r="H605" s="12">
        <v>0</v>
      </c>
      <c r="I605" s="12">
        <v>10.44</v>
      </c>
      <c r="J605" s="12">
        <v>10.44</v>
      </c>
      <c r="K605" s="12">
        <v>178</v>
      </c>
      <c r="L605" s="12">
        <v>10.44</v>
      </c>
      <c r="M605" s="12">
        <v>167.56</v>
      </c>
    </row>
    <row r="606" spans="1:13" x14ac:dyDescent="0.25">
      <c r="A606" s="7" t="s">
        <v>1143</v>
      </c>
      <c r="B606" s="7" t="s">
        <v>2272</v>
      </c>
      <c r="C606" s="12">
        <v>10</v>
      </c>
      <c r="D606" s="7" t="s">
        <v>2476</v>
      </c>
      <c r="E606" s="8">
        <v>45827</v>
      </c>
      <c r="F606" s="8">
        <v>45839</v>
      </c>
      <c r="G606" s="12">
        <v>9000</v>
      </c>
      <c r="H606" s="12">
        <v>0</v>
      </c>
      <c r="I606" s="12">
        <v>453.7</v>
      </c>
      <c r="J606" s="12">
        <v>453.7</v>
      </c>
      <c r="K606" s="12">
        <v>9000</v>
      </c>
      <c r="L606" s="12">
        <v>453.7</v>
      </c>
      <c r="M606" s="12">
        <v>8546.2999999999993</v>
      </c>
    </row>
    <row r="607" spans="1:13" x14ac:dyDescent="0.25">
      <c r="A607" s="7" t="s">
        <v>837</v>
      </c>
      <c r="B607" s="7" t="s">
        <v>1955</v>
      </c>
      <c r="C607" s="12">
        <v>10</v>
      </c>
      <c r="D607" s="7" t="s">
        <v>2426</v>
      </c>
      <c r="E607" s="8">
        <v>45825</v>
      </c>
      <c r="F607" s="8">
        <v>45839</v>
      </c>
      <c r="G607" s="12">
        <v>435</v>
      </c>
      <c r="H607" s="12">
        <v>0</v>
      </c>
      <c r="I607" s="12">
        <v>21.93</v>
      </c>
      <c r="J607" s="12">
        <v>21.93</v>
      </c>
      <c r="K607" s="12">
        <v>435</v>
      </c>
      <c r="L607" s="12">
        <v>21.93</v>
      </c>
      <c r="M607" s="12">
        <v>413.07</v>
      </c>
    </row>
    <row r="608" spans="1:13" x14ac:dyDescent="0.25">
      <c r="A608" s="7" t="s">
        <v>121</v>
      </c>
      <c r="B608" s="7" t="s">
        <v>1271</v>
      </c>
      <c r="C608" s="12">
        <v>10</v>
      </c>
      <c r="D608" s="7" t="s">
        <v>2405</v>
      </c>
      <c r="E608" s="8">
        <v>45722</v>
      </c>
      <c r="F608" s="8">
        <v>45748</v>
      </c>
      <c r="G608" s="12">
        <v>432.9</v>
      </c>
      <c r="H608" s="12">
        <v>0</v>
      </c>
      <c r="I608" s="12">
        <v>32.619999999999997</v>
      </c>
      <c r="J608" s="12">
        <v>32.619999999999997</v>
      </c>
      <c r="K608" s="12">
        <v>432.9</v>
      </c>
      <c r="L608" s="12">
        <v>32.619999999999997</v>
      </c>
      <c r="M608" s="12">
        <v>400.28</v>
      </c>
    </row>
    <row r="609" spans="1:13" x14ac:dyDescent="0.25">
      <c r="A609" s="7" t="s">
        <v>122</v>
      </c>
      <c r="B609" s="7" t="s">
        <v>1272</v>
      </c>
      <c r="C609" s="12">
        <v>10</v>
      </c>
      <c r="D609" s="7" t="s">
        <v>2405</v>
      </c>
      <c r="E609" s="8">
        <v>45722</v>
      </c>
      <c r="F609" s="8">
        <v>45748</v>
      </c>
      <c r="G609" s="12">
        <v>176.84</v>
      </c>
      <c r="H609" s="12">
        <v>0</v>
      </c>
      <c r="I609" s="12">
        <v>13.32</v>
      </c>
      <c r="J609" s="12">
        <v>13.32</v>
      </c>
      <c r="K609" s="12">
        <v>176.84</v>
      </c>
      <c r="L609" s="12">
        <v>13.32</v>
      </c>
      <c r="M609" s="12">
        <v>163.52000000000001</v>
      </c>
    </row>
    <row r="610" spans="1:13" x14ac:dyDescent="0.25">
      <c r="A610" s="7" t="s">
        <v>123</v>
      </c>
      <c r="B610" s="7" t="s">
        <v>1273</v>
      </c>
      <c r="C610" s="12">
        <v>10</v>
      </c>
      <c r="D610" s="7" t="s">
        <v>2405</v>
      </c>
      <c r="E610" s="8">
        <v>45722</v>
      </c>
      <c r="F610" s="8">
        <v>45748</v>
      </c>
      <c r="G610" s="12">
        <v>230.65</v>
      </c>
      <c r="H610" s="12">
        <v>0</v>
      </c>
      <c r="I610" s="12">
        <v>17.38</v>
      </c>
      <c r="J610" s="12">
        <v>17.38</v>
      </c>
      <c r="K610" s="12">
        <v>230.65</v>
      </c>
      <c r="L610" s="12">
        <v>17.38</v>
      </c>
      <c r="M610" s="12">
        <v>213.27</v>
      </c>
    </row>
    <row r="611" spans="1:13" x14ac:dyDescent="0.25">
      <c r="A611" s="7" t="s">
        <v>124</v>
      </c>
      <c r="B611" s="7" t="s">
        <v>1274</v>
      </c>
      <c r="C611" s="12">
        <v>10</v>
      </c>
      <c r="D611" s="7" t="s">
        <v>2405</v>
      </c>
      <c r="E611" s="8">
        <v>45722</v>
      </c>
      <c r="F611" s="8">
        <v>45748</v>
      </c>
      <c r="G611" s="12">
        <v>481.56</v>
      </c>
      <c r="H611" s="12">
        <v>0</v>
      </c>
      <c r="I611" s="12">
        <v>36.28</v>
      </c>
      <c r="J611" s="12">
        <v>36.28</v>
      </c>
      <c r="K611" s="12">
        <v>481.56</v>
      </c>
      <c r="L611" s="12">
        <v>36.28</v>
      </c>
      <c r="M611" s="12">
        <v>445.28</v>
      </c>
    </row>
    <row r="612" spans="1:13" x14ac:dyDescent="0.25">
      <c r="A612" s="7" t="s">
        <v>1144</v>
      </c>
      <c r="B612" s="7" t="s">
        <v>2273</v>
      </c>
      <c r="C612" s="12">
        <v>10</v>
      </c>
      <c r="D612" s="7" t="s">
        <v>2477</v>
      </c>
      <c r="E612" s="8">
        <v>45739</v>
      </c>
      <c r="F612" s="8">
        <v>45748</v>
      </c>
      <c r="G612" s="12">
        <v>3000</v>
      </c>
      <c r="H612" s="12">
        <v>0</v>
      </c>
      <c r="I612" s="12">
        <v>226.03</v>
      </c>
      <c r="J612" s="12">
        <v>226.03</v>
      </c>
      <c r="K612" s="12">
        <v>3000</v>
      </c>
      <c r="L612" s="12">
        <v>226.03</v>
      </c>
      <c r="M612" s="12">
        <v>2773.97</v>
      </c>
    </row>
    <row r="613" spans="1:13" x14ac:dyDescent="0.25">
      <c r="A613" s="7" t="s">
        <v>838</v>
      </c>
      <c r="B613" s="7" t="s">
        <v>1956</v>
      </c>
      <c r="C613" s="12">
        <v>10</v>
      </c>
      <c r="D613" s="7" t="s">
        <v>2427</v>
      </c>
      <c r="E613" s="8">
        <v>45875</v>
      </c>
      <c r="F613" s="8">
        <v>45901</v>
      </c>
      <c r="G613" s="12">
        <v>237.5</v>
      </c>
      <c r="H613" s="12">
        <v>0</v>
      </c>
      <c r="I613" s="12">
        <v>7.94</v>
      </c>
      <c r="J613" s="12">
        <v>7.94</v>
      </c>
      <c r="K613" s="12">
        <v>237.5</v>
      </c>
      <c r="L613" s="12">
        <v>7.94</v>
      </c>
      <c r="M613" s="12">
        <v>229.56</v>
      </c>
    </row>
    <row r="614" spans="1:13" x14ac:dyDescent="0.25">
      <c r="A614" s="7" t="s">
        <v>1145</v>
      </c>
      <c r="B614" s="7" t="s">
        <v>2274</v>
      </c>
      <c r="C614" s="12">
        <v>10</v>
      </c>
      <c r="D614" s="7" t="s">
        <v>2407</v>
      </c>
      <c r="E614" s="8">
        <v>45875</v>
      </c>
      <c r="F614" s="8">
        <v>45875</v>
      </c>
      <c r="G614" s="12">
        <v>198</v>
      </c>
      <c r="H614" s="12">
        <v>0</v>
      </c>
      <c r="I614" s="12">
        <v>8.0299999999999994</v>
      </c>
      <c r="J614" s="12">
        <v>8.0299999999999994</v>
      </c>
      <c r="K614" s="12">
        <v>198</v>
      </c>
      <c r="L614" s="12">
        <v>8.0299999999999994</v>
      </c>
      <c r="M614" s="12">
        <v>189.97</v>
      </c>
    </row>
    <row r="615" spans="1:13" x14ac:dyDescent="0.25">
      <c r="A615" s="7" t="s">
        <v>1145</v>
      </c>
      <c r="B615" s="7" t="s">
        <v>2274</v>
      </c>
      <c r="C615" s="12">
        <v>10</v>
      </c>
      <c r="D615" s="7" t="s">
        <v>2478</v>
      </c>
      <c r="E615" s="8">
        <v>45891</v>
      </c>
      <c r="F615" s="8">
        <v>45891</v>
      </c>
      <c r="G615" s="12">
        <v>495</v>
      </c>
      <c r="H615" s="12">
        <v>0</v>
      </c>
      <c r="I615" s="12">
        <v>17.899999999999999</v>
      </c>
      <c r="J615" s="12">
        <v>17.899999999999999</v>
      </c>
      <c r="K615" s="12">
        <v>495</v>
      </c>
      <c r="L615" s="12">
        <v>17.899999999999999</v>
      </c>
      <c r="M615" s="12">
        <v>477.1</v>
      </c>
    </row>
    <row r="616" spans="1:13" x14ac:dyDescent="0.25">
      <c r="A616" s="7" t="s">
        <v>1145</v>
      </c>
      <c r="B616" s="7" t="s">
        <v>2274</v>
      </c>
      <c r="C616" s="12">
        <v>10</v>
      </c>
      <c r="D616" s="7" t="s">
        <v>2479</v>
      </c>
      <c r="E616" s="8">
        <v>45874</v>
      </c>
      <c r="F616" s="8">
        <v>45901</v>
      </c>
      <c r="G616" s="12">
        <v>495</v>
      </c>
      <c r="H616" s="12">
        <v>0</v>
      </c>
      <c r="I616" s="12">
        <v>16.55</v>
      </c>
      <c r="J616" s="12">
        <v>16.55</v>
      </c>
      <c r="K616" s="12">
        <v>495</v>
      </c>
      <c r="L616" s="12">
        <v>16.55</v>
      </c>
      <c r="M616" s="12">
        <v>478.45</v>
      </c>
    </row>
    <row r="617" spans="1:13" x14ac:dyDescent="0.25">
      <c r="A617" s="7" t="s">
        <v>1146</v>
      </c>
      <c r="B617" s="7" t="s">
        <v>2275</v>
      </c>
      <c r="C617" s="12">
        <v>10</v>
      </c>
      <c r="D617" s="7" t="s">
        <v>2479</v>
      </c>
      <c r="E617" s="8">
        <v>45874</v>
      </c>
      <c r="F617" s="8">
        <v>45901</v>
      </c>
      <c r="G617" s="12">
        <v>215</v>
      </c>
      <c r="H617" s="12">
        <v>0</v>
      </c>
      <c r="I617" s="12">
        <v>7.19</v>
      </c>
      <c r="J617" s="12">
        <v>7.19</v>
      </c>
      <c r="K617" s="12">
        <v>215</v>
      </c>
      <c r="L617" s="12">
        <v>7.19</v>
      </c>
      <c r="M617" s="12">
        <v>207.81</v>
      </c>
    </row>
    <row r="618" spans="1:13" x14ac:dyDescent="0.25">
      <c r="A618" s="7" t="s">
        <v>125</v>
      </c>
      <c r="B618" s="7" t="s">
        <v>1275</v>
      </c>
      <c r="C618" s="12">
        <v>10</v>
      </c>
      <c r="D618" s="7" t="s">
        <v>2406</v>
      </c>
      <c r="E618" s="8">
        <v>45880</v>
      </c>
      <c r="F618" s="8">
        <v>45901</v>
      </c>
      <c r="G618" s="12">
        <v>129.03</v>
      </c>
      <c r="H618" s="12">
        <v>0</v>
      </c>
      <c r="I618" s="12">
        <v>4.3099999999999996</v>
      </c>
      <c r="J618" s="12">
        <v>4.3099999999999996</v>
      </c>
      <c r="K618" s="12">
        <v>129.03</v>
      </c>
      <c r="L618" s="12">
        <v>4.3099999999999996</v>
      </c>
      <c r="M618" s="12">
        <v>124.72</v>
      </c>
    </row>
    <row r="619" spans="1:13" x14ac:dyDescent="0.25">
      <c r="A619" s="7" t="s">
        <v>126</v>
      </c>
      <c r="B619" s="7" t="s">
        <v>1276</v>
      </c>
      <c r="C619" s="12">
        <v>10</v>
      </c>
      <c r="D619" s="7" t="s">
        <v>2406</v>
      </c>
      <c r="E619" s="8">
        <v>45880</v>
      </c>
      <c r="F619" s="8">
        <v>45901</v>
      </c>
      <c r="G619" s="12">
        <v>129.03</v>
      </c>
      <c r="H619" s="12">
        <v>0</v>
      </c>
      <c r="I619" s="12">
        <v>4.3099999999999996</v>
      </c>
      <c r="J619" s="12">
        <v>4.3099999999999996</v>
      </c>
      <c r="K619" s="12">
        <v>129.03</v>
      </c>
      <c r="L619" s="12">
        <v>4.3099999999999996</v>
      </c>
      <c r="M619" s="12">
        <v>124.72</v>
      </c>
    </row>
    <row r="620" spans="1:13" x14ac:dyDescent="0.25">
      <c r="A620" s="7" t="s">
        <v>839</v>
      </c>
      <c r="B620" s="7" t="s">
        <v>1957</v>
      </c>
      <c r="C620" s="12">
        <v>10</v>
      </c>
      <c r="D620" s="7" t="s">
        <v>2410</v>
      </c>
      <c r="E620" s="8">
        <v>45771</v>
      </c>
      <c r="F620" s="8">
        <v>45778</v>
      </c>
      <c r="G620" s="12">
        <v>78.48</v>
      </c>
      <c r="H620" s="12">
        <v>0</v>
      </c>
      <c r="I620" s="12">
        <v>5.27</v>
      </c>
      <c r="J620" s="12">
        <v>5.27</v>
      </c>
      <c r="K620" s="12">
        <v>78.48</v>
      </c>
      <c r="L620" s="12">
        <v>5.27</v>
      </c>
      <c r="M620" s="12">
        <v>73.209999999999994</v>
      </c>
    </row>
    <row r="621" spans="1:13" x14ac:dyDescent="0.25">
      <c r="A621" s="7" t="s">
        <v>1147</v>
      </c>
      <c r="B621" s="7" t="s">
        <v>2276</v>
      </c>
      <c r="C621" s="12">
        <v>10</v>
      </c>
      <c r="D621" s="7" t="s">
        <v>2410</v>
      </c>
      <c r="E621" s="8">
        <v>45771</v>
      </c>
      <c r="F621" s="8">
        <v>45778</v>
      </c>
      <c r="G621" s="12">
        <v>13.06</v>
      </c>
      <c r="H621" s="12">
        <v>0</v>
      </c>
      <c r="I621" s="12">
        <v>0.88</v>
      </c>
      <c r="J621" s="12">
        <v>0.88</v>
      </c>
      <c r="K621" s="12">
        <v>13.06</v>
      </c>
      <c r="L621" s="12">
        <v>0.88</v>
      </c>
      <c r="M621" s="12">
        <v>12.18</v>
      </c>
    </row>
    <row r="622" spans="1:13" x14ac:dyDescent="0.25">
      <c r="A622" s="7" t="s">
        <v>305</v>
      </c>
      <c r="B622" s="7" t="s">
        <v>1455</v>
      </c>
      <c r="C622" s="12">
        <v>10</v>
      </c>
      <c r="D622" s="7" t="s">
        <v>2410</v>
      </c>
      <c r="E622" s="8">
        <v>45771</v>
      </c>
      <c r="F622" s="8">
        <v>45778</v>
      </c>
      <c r="G622" s="12">
        <v>43.56</v>
      </c>
      <c r="H622" s="12">
        <v>0</v>
      </c>
      <c r="I622" s="12">
        <v>2.92</v>
      </c>
      <c r="J622" s="12">
        <v>2.92</v>
      </c>
      <c r="K622" s="12">
        <v>43.56</v>
      </c>
      <c r="L622" s="12">
        <v>2.92</v>
      </c>
      <c r="M622" s="12">
        <v>40.64</v>
      </c>
    </row>
    <row r="623" spans="1:13" x14ac:dyDescent="0.25">
      <c r="A623" s="7" t="s">
        <v>306</v>
      </c>
      <c r="B623" s="7" t="s">
        <v>1456</v>
      </c>
      <c r="C623" s="12">
        <v>10</v>
      </c>
      <c r="D623" s="7" t="s">
        <v>2410</v>
      </c>
      <c r="E623" s="8">
        <v>45771</v>
      </c>
      <c r="F623" s="8">
        <v>45778</v>
      </c>
      <c r="G623" s="12">
        <v>12.45</v>
      </c>
      <c r="H623" s="12">
        <v>0</v>
      </c>
      <c r="I623" s="12">
        <v>0.84</v>
      </c>
      <c r="J623" s="12">
        <v>0.84</v>
      </c>
      <c r="K623" s="12">
        <v>12.45</v>
      </c>
      <c r="L623" s="12">
        <v>0.84</v>
      </c>
      <c r="M623" s="12">
        <v>11.61</v>
      </c>
    </row>
    <row r="624" spans="1:13" x14ac:dyDescent="0.25">
      <c r="A624" s="7" t="s">
        <v>307</v>
      </c>
      <c r="B624" s="7" t="s">
        <v>1457</v>
      </c>
      <c r="C624" s="12">
        <v>10</v>
      </c>
      <c r="D624" s="7" t="s">
        <v>2410</v>
      </c>
      <c r="E624" s="8">
        <v>45771</v>
      </c>
      <c r="F624" s="8">
        <v>45778</v>
      </c>
      <c r="G624" s="12">
        <v>14.88</v>
      </c>
      <c r="H624" s="12">
        <v>0</v>
      </c>
      <c r="I624" s="12">
        <v>1</v>
      </c>
      <c r="J624" s="12">
        <v>1</v>
      </c>
      <c r="K624" s="12">
        <v>14.88</v>
      </c>
      <c r="L624" s="12">
        <v>1</v>
      </c>
      <c r="M624" s="12">
        <v>13.88</v>
      </c>
    </row>
    <row r="625" spans="1:13" x14ac:dyDescent="0.25">
      <c r="A625" s="7" t="s">
        <v>308</v>
      </c>
      <c r="B625" s="7" t="s">
        <v>1383</v>
      </c>
      <c r="C625" s="12">
        <v>10</v>
      </c>
      <c r="D625" s="7" t="s">
        <v>2410</v>
      </c>
      <c r="E625" s="8">
        <v>45771</v>
      </c>
      <c r="F625" s="8">
        <v>45778</v>
      </c>
      <c r="G625" s="12">
        <v>15.84</v>
      </c>
      <c r="H625" s="12">
        <v>0</v>
      </c>
      <c r="I625" s="12">
        <v>1.06</v>
      </c>
      <c r="J625" s="12">
        <v>1.06</v>
      </c>
      <c r="K625" s="12">
        <v>15.84</v>
      </c>
      <c r="L625" s="12">
        <v>1.06</v>
      </c>
      <c r="M625" s="12">
        <v>14.78</v>
      </c>
    </row>
    <row r="626" spans="1:13" x14ac:dyDescent="0.25">
      <c r="A626" s="7" t="s">
        <v>309</v>
      </c>
      <c r="B626" s="7" t="s">
        <v>1458</v>
      </c>
      <c r="C626" s="12">
        <v>10</v>
      </c>
      <c r="D626" s="7" t="s">
        <v>2410</v>
      </c>
      <c r="E626" s="8">
        <v>45771</v>
      </c>
      <c r="F626" s="8">
        <v>45778</v>
      </c>
      <c r="G626" s="12">
        <v>46.88</v>
      </c>
      <c r="H626" s="12">
        <v>0</v>
      </c>
      <c r="I626" s="12">
        <v>3.15</v>
      </c>
      <c r="J626" s="12">
        <v>3.15</v>
      </c>
      <c r="K626" s="12">
        <v>46.88</v>
      </c>
      <c r="L626" s="12">
        <v>3.15</v>
      </c>
      <c r="M626" s="12">
        <v>43.73</v>
      </c>
    </row>
    <row r="627" spans="1:13" x14ac:dyDescent="0.25">
      <c r="A627" s="7" t="s">
        <v>1148</v>
      </c>
      <c r="B627" s="7" t="s">
        <v>2277</v>
      </c>
      <c r="C627" s="12">
        <v>10</v>
      </c>
      <c r="D627" s="7" t="s">
        <v>2410</v>
      </c>
      <c r="E627" s="8">
        <v>45771</v>
      </c>
      <c r="F627" s="8">
        <v>45778</v>
      </c>
      <c r="G627" s="12">
        <v>356</v>
      </c>
      <c r="H627" s="12">
        <v>0</v>
      </c>
      <c r="I627" s="12">
        <v>23.9</v>
      </c>
      <c r="J627" s="12">
        <v>23.9</v>
      </c>
      <c r="K627" s="12">
        <v>356</v>
      </c>
      <c r="L627" s="12">
        <v>23.9</v>
      </c>
      <c r="M627" s="12">
        <v>332.1</v>
      </c>
    </row>
    <row r="628" spans="1:13" x14ac:dyDescent="0.25">
      <c r="A628" s="7" t="s">
        <v>310</v>
      </c>
      <c r="B628" s="7" t="s">
        <v>1459</v>
      </c>
      <c r="C628" s="12">
        <v>10</v>
      </c>
      <c r="D628" s="7" t="s">
        <v>2411</v>
      </c>
      <c r="E628" s="8">
        <v>45756</v>
      </c>
      <c r="F628" s="8">
        <v>45778</v>
      </c>
      <c r="G628" s="12">
        <v>132.1</v>
      </c>
      <c r="H628" s="12">
        <v>0</v>
      </c>
      <c r="I628" s="12">
        <v>8.8699999999999992</v>
      </c>
      <c r="J628" s="12">
        <v>8.8699999999999992</v>
      </c>
      <c r="K628" s="12">
        <v>132.1</v>
      </c>
      <c r="L628" s="12">
        <v>8.8699999999999992</v>
      </c>
      <c r="M628" s="12">
        <v>123.23</v>
      </c>
    </row>
    <row r="629" spans="1:13" x14ac:dyDescent="0.25">
      <c r="A629" s="7" t="s">
        <v>311</v>
      </c>
      <c r="B629" s="7" t="s">
        <v>1460</v>
      </c>
      <c r="C629" s="12">
        <v>10</v>
      </c>
      <c r="D629" s="7" t="s">
        <v>2411</v>
      </c>
      <c r="E629" s="8">
        <v>45756</v>
      </c>
      <c r="F629" s="8">
        <v>45778</v>
      </c>
      <c r="G629" s="12">
        <v>22.84</v>
      </c>
      <c r="H629" s="12">
        <v>0</v>
      </c>
      <c r="I629" s="12">
        <v>1.53</v>
      </c>
      <c r="J629" s="12">
        <v>1.53</v>
      </c>
      <c r="K629" s="12">
        <v>22.84</v>
      </c>
      <c r="L629" s="12">
        <v>1.53</v>
      </c>
      <c r="M629" s="12">
        <v>21.31</v>
      </c>
    </row>
    <row r="630" spans="1:13" x14ac:dyDescent="0.25">
      <c r="A630" s="7" t="s">
        <v>312</v>
      </c>
      <c r="B630" s="7" t="s">
        <v>1461</v>
      </c>
      <c r="C630" s="12">
        <v>10</v>
      </c>
      <c r="D630" s="7" t="s">
        <v>2411</v>
      </c>
      <c r="E630" s="8">
        <v>45756</v>
      </c>
      <c r="F630" s="8">
        <v>45778</v>
      </c>
      <c r="G630" s="12">
        <v>242.25</v>
      </c>
      <c r="H630" s="12">
        <v>0</v>
      </c>
      <c r="I630" s="12">
        <v>16.260000000000002</v>
      </c>
      <c r="J630" s="12">
        <v>16.260000000000002</v>
      </c>
      <c r="K630" s="12">
        <v>242.25</v>
      </c>
      <c r="L630" s="12">
        <v>16.260000000000002</v>
      </c>
      <c r="M630" s="12">
        <v>225.99</v>
      </c>
    </row>
    <row r="631" spans="1:13" x14ac:dyDescent="0.25">
      <c r="A631" s="7" t="s">
        <v>1149</v>
      </c>
      <c r="B631" s="7" t="s">
        <v>2278</v>
      </c>
      <c r="C631" s="12">
        <v>10</v>
      </c>
      <c r="D631" s="7" t="s">
        <v>2412</v>
      </c>
      <c r="E631" s="8">
        <v>45751</v>
      </c>
      <c r="F631" s="8">
        <v>45778</v>
      </c>
      <c r="G631" s="12">
        <v>303</v>
      </c>
      <c r="H631" s="12">
        <v>0</v>
      </c>
      <c r="I631" s="12">
        <v>20.34</v>
      </c>
      <c r="J631" s="12">
        <v>20.34</v>
      </c>
      <c r="K631" s="12">
        <v>303</v>
      </c>
      <c r="L631" s="12">
        <v>20.34</v>
      </c>
      <c r="M631" s="12">
        <v>282.66000000000003</v>
      </c>
    </row>
    <row r="632" spans="1:13" x14ac:dyDescent="0.25">
      <c r="A632" s="7" t="s">
        <v>1150</v>
      </c>
      <c r="B632" s="7" t="s">
        <v>2279</v>
      </c>
      <c r="C632" s="12">
        <v>10</v>
      </c>
      <c r="D632" s="7" t="s">
        <v>2412</v>
      </c>
      <c r="E632" s="8">
        <v>45751</v>
      </c>
      <c r="F632" s="8">
        <v>45778</v>
      </c>
      <c r="G632" s="12">
        <v>118.02</v>
      </c>
      <c r="H632" s="12">
        <v>0</v>
      </c>
      <c r="I632" s="12">
        <v>7.92</v>
      </c>
      <c r="J632" s="12">
        <v>7.92</v>
      </c>
      <c r="K632" s="12">
        <v>118.02</v>
      </c>
      <c r="L632" s="12">
        <v>7.92</v>
      </c>
      <c r="M632" s="12">
        <v>110.1</v>
      </c>
    </row>
    <row r="633" spans="1:13" x14ac:dyDescent="0.25">
      <c r="A633" s="7" t="s">
        <v>313</v>
      </c>
      <c r="B633" s="7" t="s">
        <v>1462</v>
      </c>
      <c r="C633" s="12">
        <v>10</v>
      </c>
      <c r="D633" s="7" t="s">
        <v>2412</v>
      </c>
      <c r="E633" s="8">
        <v>45751</v>
      </c>
      <c r="F633" s="8">
        <v>45778</v>
      </c>
      <c r="G633" s="12">
        <v>5.22</v>
      </c>
      <c r="H633" s="12">
        <v>0</v>
      </c>
      <c r="I633" s="12">
        <v>0.35</v>
      </c>
      <c r="J633" s="12">
        <v>0.35</v>
      </c>
      <c r="K633" s="12">
        <v>5.22</v>
      </c>
      <c r="L633" s="12">
        <v>0.35</v>
      </c>
      <c r="M633" s="12">
        <v>4.87</v>
      </c>
    </row>
    <row r="634" spans="1:13" x14ac:dyDescent="0.25">
      <c r="A634" s="7" t="s">
        <v>314</v>
      </c>
      <c r="B634" s="7" t="s">
        <v>1463</v>
      </c>
      <c r="C634" s="12">
        <v>10</v>
      </c>
      <c r="D634" s="7" t="s">
        <v>2412</v>
      </c>
      <c r="E634" s="8">
        <v>45751</v>
      </c>
      <c r="F634" s="8">
        <v>45778</v>
      </c>
      <c r="G634" s="12">
        <v>14.73</v>
      </c>
      <c r="H634" s="12">
        <v>0</v>
      </c>
      <c r="I634" s="12">
        <v>0.99</v>
      </c>
      <c r="J634" s="12">
        <v>0.99</v>
      </c>
      <c r="K634" s="12">
        <v>14.73</v>
      </c>
      <c r="L634" s="12">
        <v>0.99</v>
      </c>
      <c r="M634" s="12">
        <v>13.74</v>
      </c>
    </row>
    <row r="635" spans="1:13" x14ac:dyDescent="0.25">
      <c r="A635" s="7" t="s">
        <v>1151</v>
      </c>
      <c r="B635" s="7" t="s">
        <v>2280</v>
      </c>
      <c r="C635" s="12">
        <v>10</v>
      </c>
      <c r="D635" s="7" t="s">
        <v>2413</v>
      </c>
      <c r="E635" s="8">
        <v>45751</v>
      </c>
      <c r="F635" s="8">
        <v>45778</v>
      </c>
      <c r="G635" s="12">
        <v>297</v>
      </c>
      <c r="H635" s="12">
        <v>0</v>
      </c>
      <c r="I635" s="12">
        <v>19.940000000000001</v>
      </c>
      <c r="J635" s="12">
        <v>19.940000000000001</v>
      </c>
      <c r="K635" s="12">
        <v>297</v>
      </c>
      <c r="L635" s="12">
        <v>19.940000000000001</v>
      </c>
      <c r="M635" s="12">
        <v>277.06</v>
      </c>
    </row>
    <row r="636" spans="1:13" x14ac:dyDescent="0.25">
      <c r="A636" s="7" t="s">
        <v>1152</v>
      </c>
      <c r="B636" s="7" t="s">
        <v>2281</v>
      </c>
      <c r="C636" s="12">
        <v>10</v>
      </c>
      <c r="D636" s="7" t="s">
        <v>2413</v>
      </c>
      <c r="E636" s="8">
        <v>45751</v>
      </c>
      <c r="F636" s="8">
        <v>45778</v>
      </c>
      <c r="G636" s="12">
        <v>2800</v>
      </c>
      <c r="H636" s="12">
        <v>0</v>
      </c>
      <c r="I636" s="12">
        <v>187.95</v>
      </c>
      <c r="J636" s="12">
        <v>187.95</v>
      </c>
      <c r="K636" s="12">
        <v>2800</v>
      </c>
      <c r="L636" s="12">
        <v>187.95</v>
      </c>
      <c r="M636" s="12">
        <v>2612.0500000000002</v>
      </c>
    </row>
    <row r="637" spans="1:13" x14ac:dyDescent="0.25">
      <c r="A637" s="7" t="s">
        <v>1153</v>
      </c>
      <c r="B637" s="7" t="s">
        <v>2282</v>
      </c>
      <c r="C637" s="12">
        <v>10</v>
      </c>
      <c r="D637" s="7" t="s">
        <v>2413</v>
      </c>
      <c r="E637" s="8">
        <v>45751</v>
      </c>
      <c r="F637" s="8">
        <v>45778</v>
      </c>
      <c r="G637" s="12">
        <v>41.9</v>
      </c>
      <c r="H637" s="12">
        <v>0</v>
      </c>
      <c r="I637" s="12">
        <v>2.81</v>
      </c>
      <c r="J637" s="12">
        <v>2.81</v>
      </c>
      <c r="K637" s="12">
        <v>41.9</v>
      </c>
      <c r="L637" s="12">
        <v>2.81</v>
      </c>
      <c r="M637" s="12">
        <v>39.090000000000003</v>
      </c>
    </row>
    <row r="638" spans="1:13" x14ac:dyDescent="0.25">
      <c r="A638" s="7" t="s">
        <v>1154</v>
      </c>
      <c r="B638" s="7" t="s">
        <v>2283</v>
      </c>
      <c r="C638" s="12">
        <v>10</v>
      </c>
      <c r="D638" s="7" t="s">
        <v>2413</v>
      </c>
      <c r="E638" s="8">
        <v>45751</v>
      </c>
      <c r="F638" s="8">
        <v>45778</v>
      </c>
      <c r="G638" s="12">
        <v>29.6</v>
      </c>
      <c r="H638" s="12">
        <v>0</v>
      </c>
      <c r="I638" s="12">
        <v>1.99</v>
      </c>
      <c r="J638" s="12">
        <v>1.99</v>
      </c>
      <c r="K638" s="12">
        <v>29.6</v>
      </c>
      <c r="L638" s="12">
        <v>1.99</v>
      </c>
      <c r="M638" s="12">
        <v>27.61</v>
      </c>
    </row>
    <row r="639" spans="1:13" x14ac:dyDescent="0.25">
      <c r="A639" s="7" t="s">
        <v>1155</v>
      </c>
      <c r="B639" s="7" t="s">
        <v>2284</v>
      </c>
      <c r="C639" s="12">
        <v>10</v>
      </c>
      <c r="D639" s="7" t="s">
        <v>2413</v>
      </c>
      <c r="E639" s="8">
        <v>45751</v>
      </c>
      <c r="F639" s="8">
        <v>45778</v>
      </c>
      <c r="G639" s="12">
        <v>132.30000000000001</v>
      </c>
      <c r="H639" s="12">
        <v>0</v>
      </c>
      <c r="I639" s="12">
        <v>8.8800000000000008</v>
      </c>
      <c r="J639" s="12">
        <v>8.8800000000000008</v>
      </c>
      <c r="K639" s="12">
        <v>132.30000000000001</v>
      </c>
      <c r="L639" s="12">
        <v>8.8800000000000008</v>
      </c>
      <c r="M639" s="12">
        <v>123.42</v>
      </c>
    </row>
    <row r="640" spans="1:13" x14ac:dyDescent="0.25">
      <c r="A640" s="7" t="s">
        <v>1156</v>
      </c>
      <c r="B640" s="7" t="s">
        <v>2285</v>
      </c>
      <c r="C640" s="12">
        <v>10</v>
      </c>
      <c r="D640" s="7" t="s">
        <v>2413</v>
      </c>
      <c r="E640" s="8">
        <v>45751</v>
      </c>
      <c r="F640" s="8">
        <v>45778</v>
      </c>
      <c r="G640" s="12">
        <v>55.18</v>
      </c>
      <c r="H640" s="12">
        <v>0</v>
      </c>
      <c r="I640" s="12">
        <v>3.7</v>
      </c>
      <c r="J640" s="12">
        <v>3.7</v>
      </c>
      <c r="K640" s="12">
        <v>55.18</v>
      </c>
      <c r="L640" s="12">
        <v>3.7</v>
      </c>
      <c r="M640" s="12">
        <v>51.48</v>
      </c>
    </row>
    <row r="641" spans="1:13" x14ac:dyDescent="0.25">
      <c r="A641" s="7" t="s">
        <v>1157</v>
      </c>
      <c r="B641" s="7" t="s">
        <v>2286</v>
      </c>
      <c r="C641" s="12">
        <v>10</v>
      </c>
      <c r="D641" s="7" t="s">
        <v>2413</v>
      </c>
      <c r="E641" s="8">
        <v>45751</v>
      </c>
      <c r="F641" s="8">
        <v>45778</v>
      </c>
      <c r="G641" s="12">
        <v>128</v>
      </c>
      <c r="H641" s="12">
        <v>0</v>
      </c>
      <c r="I641" s="12">
        <v>8.59</v>
      </c>
      <c r="J641" s="12">
        <v>8.59</v>
      </c>
      <c r="K641" s="12">
        <v>128</v>
      </c>
      <c r="L641" s="12">
        <v>8.59</v>
      </c>
      <c r="M641" s="12">
        <v>119.41</v>
      </c>
    </row>
    <row r="642" spans="1:13" x14ac:dyDescent="0.25">
      <c r="A642" s="7" t="s">
        <v>315</v>
      </c>
      <c r="B642" s="7" t="s">
        <v>1464</v>
      </c>
      <c r="C642" s="12">
        <v>10</v>
      </c>
      <c r="D642" s="7" t="s">
        <v>2413</v>
      </c>
      <c r="E642" s="8">
        <v>45751</v>
      </c>
      <c r="F642" s="8">
        <v>45778</v>
      </c>
      <c r="G642" s="12">
        <v>33.9</v>
      </c>
      <c r="H642" s="12">
        <v>0</v>
      </c>
      <c r="I642" s="12">
        <v>2.2799999999999998</v>
      </c>
      <c r="J642" s="12">
        <v>2.2799999999999998</v>
      </c>
      <c r="K642" s="12">
        <v>33.9</v>
      </c>
      <c r="L642" s="12">
        <v>2.2799999999999998</v>
      </c>
      <c r="M642" s="12">
        <v>31.62</v>
      </c>
    </row>
    <row r="643" spans="1:13" x14ac:dyDescent="0.25">
      <c r="A643" s="7" t="s">
        <v>1158</v>
      </c>
      <c r="B643" s="7" t="s">
        <v>2287</v>
      </c>
      <c r="C643" s="12">
        <v>10</v>
      </c>
      <c r="D643" s="7" t="s">
        <v>2413</v>
      </c>
      <c r="E643" s="8">
        <v>45751</v>
      </c>
      <c r="F643" s="8">
        <v>45778</v>
      </c>
      <c r="G643" s="12">
        <v>46.56</v>
      </c>
      <c r="H643" s="12">
        <v>0</v>
      </c>
      <c r="I643" s="12">
        <v>3.13</v>
      </c>
      <c r="J643" s="12">
        <v>3.13</v>
      </c>
      <c r="K643" s="12">
        <v>46.56</v>
      </c>
      <c r="L643" s="12">
        <v>3.13</v>
      </c>
      <c r="M643" s="12">
        <v>43.43</v>
      </c>
    </row>
    <row r="644" spans="1:13" x14ac:dyDescent="0.25">
      <c r="A644" s="7" t="s">
        <v>316</v>
      </c>
      <c r="B644" s="7" t="s">
        <v>1465</v>
      </c>
      <c r="C644" s="12">
        <v>10</v>
      </c>
      <c r="D644" s="7" t="s">
        <v>2414</v>
      </c>
      <c r="E644" s="8">
        <v>45764</v>
      </c>
      <c r="F644" s="8">
        <v>45778</v>
      </c>
      <c r="G644" s="12">
        <v>94.72</v>
      </c>
      <c r="H644" s="12">
        <v>0</v>
      </c>
      <c r="I644" s="12">
        <v>6.36</v>
      </c>
      <c r="J644" s="12">
        <v>6.36</v>
      </c>
      <c r="K644" s="12">
        <v>94.72</v>
      </c>
      <c r="L644" s="12">
        <v>6.36</v>
      </c>
      <c r="M644" s="12">
        <v>88.36</v>
      </c>
    </row>
    <row r="645" spans="1:13" x14ac:dyDescent="0.25">
      <c r="A645" s="7" t="s">
        <v>317</v>
      </c>
      <c r="B645" s="7" t="s">
        <v>1466</v>
      </c>
      <c r="C645" s="12">
        <v>10</v>
      </c>
      <c r="D645" s="7" t="s">
        <v>2414</v>
      </c>
      <c r="E645" s="8">
        <v>45764</v>
      </c>
      <c r="F645" s="8">
        <v>45778</v>
      </c>
      <c r="G645" s="12">
        <v>2.95</v>
      </c>
      <c r="H645" s="12">
        <v>0</v>
      </c>
      <c r="I645" s="12">
        <v>0.2</v>
      </c>
      <c r="J645" s="12">
        <v>0.2</v>
      </c>
      <c r="K645" s="12">
        <v>2.95</v>
      </c>
      <c r="L645" s="12">
        <v>0.2</v>
      </c>
      <c r="M645" s="12">
        <v>2.75</v>
      </c>
    </row>
    <row r="646" spans="1:13" x14ac:dyDescent="0.25">
      <c r="A646" s="7" t="s">
        <v>318</v>
      </c>
      <c r="B646" s="7" t="s">
        <v>1467</v>
      </c>
      <c r="C646" s="12">
        <v>10</v>
      </c>
      <c r="D646" s="7" t="s">
        <v>2415</v>
      </c>
      <c r="E646" s="8">
        <v>45754</v>
      </c>
      <c r="F646" s="8">
        <v>45778</v>
      </c>
      <c r="G646" s="12">
        <v>208.08</v>
      </c>
      <c r="H646" s="12">
        <v>0</v>
      </c>
      <c r="I646" s="12">
        <v>13.97</v>
      </c>
      <c r="J646" s="12">
        <v>13.97</v>
      </c>
      <c r="K646" s="12">
        <v>208.08</v>
      </c>
      <c r="L646" s="12">
        <v>13.97</v>
      </c>
      <c r="M646" s="12">
        <v>194.11</v>
      </c>
    </row>
    <row r="647" spans="1:13" x14ac:dyDescent="0.25">
      <c r="A647" s="7" t="s">
        <v>319</v>
      </c>
      <c r="B647" s="7" t="s">
        <v>1468</v>
      </c>
      <c r="C647" s="12">
        <v>10</v>
      </c>
      <c r="D647" s="7" t="s">
        <v>2415</v>
      </c>
      <c r="E647" s="8">
        <v>45754</v>
      </c>
      <c r="F647" s="8">
        <v>45778</v>
      </c>
      <c r="G647" s="12">
        <v>64.8</v>
      </c>
      <c r="H647" s="12">
        <v>0</v>
      </c>
      <c r="I647" s="12">
        <v>4.3499999999999996</v>
      </c>
      <c r="J647" s="12">
        <v>4.3499999999999996</v>
      </c>
      <c r="K647" s="12">
        <v>64.8</v>
      </c>
      <c r="L647" s="12">
        <v>4.3499999999999996</v>
      </c>
      <c r="M647" s="12">
        <v>60.45</v>
      </c>
    </row>
    <row r="648" spans="1:13" x14ac:dyDescent="0.25">
      <c r="A648" s="7" t="s">
        <v>320</v>
      </c>
      <c r="B648" s="7" t="s">
        <v>1469</v>
      </c>
      <c r="C648" s="12">
        <v>10</v>
      </c>
      <c r="D648" s="7" t="s">
        <v>2415</v>
      </c>
      <c r="E648" s="8">
        <v>45754</v>
      </c>
      <c r="F648" s="8">
        <v>45778</v>
      </c>
      <c r="G648" s="12">
        <v>271.2</v>
      </c>
      <c r="H648" s="12">
        <v>0</v>
      </c>
      <c r="I648" s="12">
        <v>18.2</v>
      </c>
      <c r="J648" s="12">
        <v>18.2</v>
      </c>
      <c r="K648" s="12">
        <v>271.2</v>
      </c>
      <c r="L648" s="12">
        <v>18.2</v>
      </c>
      <c r="M648" s="12">
        <v>253</v>
      </c>
    </row>
    <row r="649" spans="1:13" x14ac:dyDescent="0.25">
      <c r="A649" s="7" t="s">
        <v>321</v>
      </c>
      <c r="B649" s="7" t="s">
        <v>1470</v>
      </c>
      <c r="C649" s="12">
        <v>10</v>
      </c>
      <c r="D649" s="7" t="s">
        <v>2415</v>
      </c>
      <c r="E649" s="8">
        <v>45754</v>
      </c>
      <c r="F649" s="8">
        <v>45778</v>
      </c>
      <c r="G649" s="12">
        <v>144</v>
      </c>
      <c r="H649" s="12">
        <v>0</v>
      </c>
      <c r="I649" s="12">
        <v>9.67</v>
      </c>
      <c r="J649" s="12">
        <v>9.67</v>
      </c>
      <c r="K649" s="12">
        <v>144</v>
      </c>
      <c r="L649" s="12">
        <v>9.67</v>
      </c>
      <c r="M649" s="12">
        <v>134.33000000000001</v>
      </c>
    </row>
    <row r="650" spans="1:13" x14ac:dyDescent="0.25">
      <c r="A650" s="7" t="s">
        <v>1159</v>
      </c>
      <c r="B650" s="7" t="s">
        <v>2288</v>
      </c>
      <c r="C650" s="12">
        <v>10</v>
      </c>
      <c r="D650" s="7" t="s">
        <v>2416</v>
      </c>
      <c r="E650" s="8">
        <v>45751</v>
      </c>
      <c r="F650" s="8">
        <v>45778</v>
      </c>
      <c r="G650" s="12">
        <v>396.9</v>
      </c>
      <c r="H650" s="12">
        <v>0</v>
      </c>
      <c r="I650" s="12">
        <v>26.64</v>
      </c>
      <c r="J650" s="12">
        <v>26.64</v>
      </c>
      <c r="K650" s="12">
        <v>396.9</v>
      </c>
      <c r="L650" s="12">
        <v>26.64</v>
      </c>
      <c r="M650" s="12">
        <v>370.26</v>
      </c>
    </row>
    <row r="651" spans="1:13" x14ac:dyDescent="0.25">
      <c r="A651" s="7" t="s">
        <v>322</v>
      </c>
      <c r="B651" s="7" t="s">
        <v>1471</v>
      </c>
      <c r="C651" s="12">
        <v>10</v>
      </c>
      <c r="D651" s="7" t="s">
        <v>2416</v>
      </c>
      <c r="E651" s="8">
        <v>45751</v>
      </c>
      <c r="F651" s="8">
        <v>45778</v>
      </c>
      <c r="G651" s="12">
        <v>4.62</v>
      </c>
      <c r="H651" s="12">
        <v>0</v>
      </c>
      <c r="I651" s="12">
        <v>0.31</v>
      </c>
      <c r="J651" s="12">
        <v>0.31</v>
      </c>
      <c r="K651" s="12">
        <v>4.62</v>
      </c>
      <c r="L651" s="12">
        <v>0.31</v>
      </c>
      <c r="M651" s="12">
        <v>4.3099999999999996</v>
      </c>
    </row>
    <row r="652" spans="1:13" x14ac:dyDescent="0.25">
      <c r="A652" s="7" t="s">
        <v>323</v>
      </c>
      <c r="B652" s="7" t="s">
        <v>1472</v>
      </c>
      <c r="C652" s="12">
        <v>10</v>
      </c>
      <c r="D652" s="7" t="s">
        <v>2417</v>
      </c>
      <c r="E652" s="8">
        <v>45887</v>
      </c>
      <c r="F652" s="8">
        <v>45901</v>
      </c>
      <c r="G652" s="12">
        <v>75.5</v>
      </c>
      <c r="H652" s="12">
        <v>0</v>
      </c>
      <c r="I652" s="12">
        <v>2.52</v>
      </c>
      <c r="J652" s="12">
        <v>2.52</v>
      </c>
      <c r="K652" s="12">
        <v>75.5</v>
      </c>
      <c r="L652" s="12">
        <v>2.52</v>
      </c>
      <c r="M652" s="12">
        <v>72.98</v>
      </c>
    </row>
    <row r="653" spans="1:13" x14ac:dyDescent="0.25">
      <c r="A653" s="7" t="s">
        <v>324</v>
      </c>
      <c r="B653" s="7" t="s">
        <v>1473</v>
      </c>
      <c r="C653" s="12">
        <v>10</v>
      </c>
      <c r="D653" s="7" t="s">
        <v>2417</v>
      </c>
      <c r="E653" s="8">
        <v>45887</v>
      </c>
      <c r="F653" s="8">
        <v>45901</v>
      </c>
      <c r="G653" s="12">
        <v>115.92</v>
      </c>
      <c r="H653" s="12">
        <v>0</v>
      </c>
      <c r="I653" s="12">
        <v>3.87</v>
      </c>
      <c r="J653" s="12">
        <v>3.87</v>
      </c>
      <c r="K653" s="12">
        <v>115.92</v>
      </c>
      <c r="L653" s="12">
        <v>3.87</v>
      </c>
      <c r="M653" s="12">
        <v>112.05</v>
      </c>
    </row>
    <row r="654" spans="1:13" x14ac:dyDescent="0.25">
      <c r="A654" s="7" t="s">
        <v>325</v>
      </c>
      <c r="B654" s="7" t="s">
        <v>1474</v>
      </c>
      <c r="C654" s="12">
        <v>10</v>
      </c>
      <c r="D654" s="7" t="s">
        <v>2417</v>
      </c>
      <c r="E654" s="8">
        <v>45887</v>
      </c>
      <c r="F654" s="8">
        <v>45901</v>
      </c>
      <c r="G654" s="12">
        <v>31.85</v>
      </c>
      <c r="H654" s="12">
        <v>0</v>
      </c>
      <c r="I654" s="12">
        <v>1.06</v>
      </c>
      <c r="J654" s="12">
        <v>1.06</v>
      </c>
      <c r="K654" s="12">
        <v>31.85</v>
      </c>
      <c r="L654" s="12">
        <v>1.06</v>
      </c>
      <c r="M654" s="12">
        <v>30.79</v>
      </c>
    </row>
    <row r="655" spans="1:13" x14ac:dyDescent="0.25">
      <c r="A655" s="7" t="s">
        <v>326</v>
      </c>
      <c r="B655" s="7" t="s">
        <v>1475</v>
      </c>
      <c r="C655" s="12">
        <v>10</v>
      </c>
      <c r="D655" s="7" t="s">
        <v>2418</v>
      </c>
      <c r="E655" s="8">
        <v>45873</v>
      </c>
      <c r="F655" s="8">
        <v>45901</v>
      </c>
      <c r="G655" s="12">
        <v>170.64</v>
      </c>
      <c r="H655" s="12">
        <v>0</v>
      </c>
      <c r="I655" s="12">
        <v>5.7</v>
      </c>
      <c r="J655" s="12">
        <v>5.7</v>
      </c>
      <c r="K655" s="12">
        <v>170.64</v>
      </c>
      <c r="L655" s="12">
        <v>5.7</v>
      </c>
      <c r="M655" s="12">
        <v>164.94</v>
      </c>
    </row>
    <row r="656" spans="1:13" x14ac:dyDescent="0.25">
      <c r="A656" s="7" t="s">
        <v>840</v>
      </c>
      <c r="B656" s="7" t="s">
        <v>1958</v>
      </c>
      <c r="C656" s="12">
        <v>10</v>
      </c>
      <c r="D656" s="7" t="s">
        <v>2428</v>
      </c>
      <c r="E656" s="8">
        <v>45735</v>
      </c>
      <c r="F656" s="8">
        <v>45748</v>
      </c>
      <c r="G656" s="12">
        <v>1800</v>
      </c>
      <c r="H656" s="12">
        <v>0</v>
      </c>
      <c r="I656" s="12">
        <v>135.62</v>
      </c>
      <c r="J656" s="12">
        <v>135.62</v>
      </c>
      <c r="K656" s="12">
        <v>1800</v>
      </c>
      <c r="L656" s="12">
        <v>135.62</v>
      </c>
      <c r="M656" s="12">
        <v>1664.38</v>
      </c>
    </row>
    <row r="657" spans="1:13" x14ac:dyDescent="0.25">
      <c r="A657" s="7" t="s">
        <v>841</v>
      </c>
      <c r="B657" s="7" t="s">
        <v>1959</v>
      </c>
      <c r="C657" s="12">
        <v>10</v>
      </c>
      <c r="D657" s="7" t="s">
        <v>2428</v>
      </c>
      <c r="E657" s="8">
        <v>45735</v>
      </c>
      <c r="F657" s="8">
        <v>45748</v>
      </c>
      <c r="G657" s="12">
        <v>1300</v>
      </c>
      <c r="H657" s="12">
        <v>0</v>
      </c>
      <c r="I657" s="12">
        <v>97.95</v>
      </c>
      <c r="J657" s="12">
        <v>97.95</v>
      </c>
      <c r="K657" s="12">
        <v>1300</v>
      </c>
      <c r="L657" s="12">
        <v>97.95</v>
      </c>
      <c r="M657" s="12">
        <v>1202.05</v>
      </c>
    </row>
    <row r="658" spans="1:13" x14ac:dyDescent="0.25">
      <c r="A658" s="7" t="s">
        <v>842</v>
      </c>
      <c r="B658" s="7" t="s">
        <v>1960</v>
      </c>
      <c r="C658" s="12">
        <v>10</v>
      </c>
      <c r="D658" s="7" t="s">
        <v>2428</v>
      </c>
      <c r="E658" s="8">
        <v>45735</v>
      </c>
      <c r="F658" s="8">
        <v>45748</v>
      </c>
      <c r="G658" s="12">
        <v>465</v>
      </c>
      <c r="H658" s="12">
        <v>0</v>
      </c>
      <c r="I658" s="12">
        <v>35.03</v>
      </c>
      <c r="J658" s="12">
        <v>35.03</v>
      </c>
      <c r="K658" s="12">
        <v>465</v>
      </c>
      <c r="L658" s="12">
        <v>35.03</v>
      </c>
      <c r="M658" s="12">
        <v>429.97</v>
      </c>
    </row>
    <row r="659" spans="1:13" x14ac:dyDescent="0.25">
      <c r="A659" s="7" t="s">
        <v>843</v>
      </c>
      <c r="B659" s="7" t="s">
        <v>1961</v>
      </c>
      <c r="C659" s="12">
        <v>10</v>
      </c>
      <c r="D659" s="7" t="s">
        <v>2429</v>
      </c>
      <c r="E659" s="8">
        <v>45723</v>
      </c>
      <c r="F659" s="8">
        <v>45748</v>
      </c>
      <c r="G659" s="12">
        <v>1391.04</v>
      </c>
      <c r="H659" s="12">
        <v>0</v>
      </c>
      <c r="I659" s="12">
        <v>104.8</v>
      </c>
      <c r="J659" s="12">
        <v>104.8</v>
      </c>
      <c r="K659" s="12">
        <v>1391.04</v>
      </c>
      <c r="L659" s="12">
        <v>104.8</v>
      </c>
      <c r="M659" s="12">
        <v>1286.24</v>
      </c>
    </row>
    <row r="660" spans="1:13" x14ac:dyDescent="0.25">
      <c r="A660" s="7" t="s">
        <v>844</v>
      </c>
      <c r="B660" s="7" t="s">
        <v>1962</v>
      </c>
      <c r="C660" s="12">
        <v>10</v>
      </c>
      <c r="D660" s="7" t="s">
        <v>2429</v>
      </c>
      <c r="E660" s="8">
        <v>45723</v>
      </c>
      <c r="F660" s="8">
        <v>45748</v>
      </c>
      <c r="G660" s="12">
        <v>2553.6</v>
      </c>
      <c r="H660" s="12">
        <v>0</v>
      </c>
      <c r="I660" s="12">
        <v>192.39</v>
      </c>
      <c r="J660" s="12">
        <v>192.39</v>
      </c>
      <c r="K660" s="12">
        <v>2553.6</v>
      </c>
      <c r="L660" s="12">
        <v>192.39</v>
      </c>
      <c r="M660" s="12">
        <v>2361.21</v>
      </c>
    </row>
    <row r="661" spans="1:13" x14ac:dyDescent="0.25">
      <c r="A661" s="7" t="s">
        <v>845</v>
      </c>
      <c r="B661" s="7" t="s">
        <v>1963</v>
      </c>
      <c r="C661" s="12">
        <v>10</v>
      </c>
      <c r="D661" s="7" t="s">
        <v>2429</v>
      </c>
      <c r="E661" s="8">
        <v>45723</v>
      </c>
      <c r="F661" s="8">
        <v>45748</v>
      </c>
      <c r="G661" s="12">
        <v>268.8</v>
      </c>
      <c r="H661" s="12">
        <v>0</v>
      </c>
      <c r="I661" s="12">
        <v>20.25</v>
      </c>
      <c r="J661" s="12">
        <v>20.25</v>
      </c>
      <c r="K661" s="12">
        <v>268.8</v>
      </c>
      <c r="L661" s="12">
        <v>20.25</v>
      </c>
      <c r="M661" s="12">
        <v>248.55</v>
      </c>
    </row>
    <row r="662" spans="1:13" x14ac:dyDescent="0.25">
      <c r="A662" s="7" t="s">
        <v>846</v>
      </c>
      <c r="B662" s="7" t="s">
        <v>1964</v>
      </c>
      <c r="C662" s="12">
        <v>10</v>
      </c>
      <c r="D662" s="7" t="s">
        <v>2429</v>
      </c>
      <c r="E662" s="8">
        <v>45723</v>
      </c>
      <c r="F662" s="8">
        <v>45748</v>
      </c>
      <c r="G662" s="12">
        <v>756</v>
      </c>
      <c r="H662" s="12">
        <v>0</v>
      </c>
      <c r="I662" s="12">
        <v>56.96</v>
      </c>
      <c r="J662" s="12">
        <v>56.96</v>
      </c>
      <c r="K662" s="12">
        <v>756</v>
      </c>
      <c r="L662" s="12">
        <v>56.96</v>
      </c>
      <c r="M662" s="12">
        <v>699.04</v>
      </c>
    </row>
    <row r="663" spans="1:13" x14ac:dyDescent="0.25">
      <c r="A663" s="7" t="s">
        <v>847</v>
      </c>
      <c r="B663" s="7" t="s">
        <v>1965</v>
      </c>
      <c r="C663" s="12">
        <v>10</v>
      </c>
      <c r="D663" s="7" t="s">
        <v>2429</v>
      </c>
      <c r="E663" s="8">
        <v>45723</v>
      </c>
      <c r="F663" s="8">
        <v>45748</v>
      </c>
      <c r="G663" s="12">
        <v>3960</v>
      </c>
      <c r="H663" s="12">
        <v>0</v>
      </c>
      <c r="I663" s="12">
        <v>298.36</v>
      </c>
      <c r="J663" s="12">
        <v>298.36</v>
      </c>
      <c r="K663" s="12">
        <v>3960</v>
      </c>
      <c r="L663" s="12">
        <v>298.36</v>
      </c>
      <c r="M663" s="12">
        <v>3661.64</v>
      </c>
    </row>
    <row r="664" spans="1:13" x14ac:dyDescent="0.25">
      <c r="A664" s="7" t="s">
        <v>848</v>
      </c>
      <c r="B664" s="7" t="s">
        <v>1966</v>
      </c>
      <c r="C664" s="12">
        <v>10</v>
      </c>
      <c r="D664" s="7" t="s">
        <v>2429</v>
      </c>
      <c r="E664" s="8">
        <v>45723</v>
      </c>
      <c r="F664" s="8">
        <v>45748</v>
      </c>
      <c r="G664" s="12">
        <v>1480</v>
      </c>
      <c r="H664" s="12">
        <v>0</v>
      </c>
      <c r="I664" s="12">
        <v>111.51</v>
      </c>
      <c r="J664" s="12">
        <v>111.51</v>
      </c>
      <c r="K664" s="12">
        <v>1480</v>
      </c>
      <c r="L664" s="12">
        <v>111.51</v>
      </c>
      <c r="M664" s="12">
        <v>1368.49</v>
      </c>
    </row>
    <row r="665" spans="1:13" x14ac:dyDescent="0.25">
      <c r="A665" s="7" t="s">
        <v>849</v>
      </c>
      <c r="B665" s="7" t="s">
        <v>1967</v>
      </c>
      <c r="C665" s="12">
        <v>10</v>
      </c>
      <c r="D665" s="7" t="s">
        <v>2430</v>
      </c>
      <c r="E665" s="8">
        <v>45772</v>
      </c>
      <c r="F665" s="8">
        <v>45778</v>
      </c>
      <c r="G665" s="12">
        <v>3927.25</v>
      </c>
      <c r="H665" s="12">
        <v>0</v>
      </c>
      <c r="I665" s="12">
        <v>263.61</v>
      </c>
      <c r="J665" s="12">
        <v>263.61</v>
      </c>
      <c r="K665" s="12">
        <v>3927.25</v>
      </c>
      <c r="L665" s="12">
        <v>263.61</v>
      </c>
      <c r="M665" s="12">
        <v>3663.64</v>
      </c>
    </row>
    <row r="666" spans="1:13" x14ac:dyDescent="0.25">
      <c r="A666" s="7" t="s">
        <v>850</v>
      </c>
      <c r="B666" s="7" t="s">
        <v>1968</v>
      </c>
      <c r="C666" s="12">
        <v>10</v>
      </c>
      <c r="D666" s="7" t="s">
        <v>2430</v>
      </c>
      <c r="E666" s="8">
        <v>45772</v>
      </c>
      <c r="F666" s="8">
        <v>45778</v>
      </c>
      <c r="G666" s="12">
        <v>2073.6</v>
      </c>
      <c r="H666" s="12">
        <v>0</v>
      </c>
      <c r="I666" s="12">
        <v>139.19</v>
      </c>
      <c r="J666" s="12">
        <v>139.19</v>
      </c>
      <c r="K666" s="12">
        <v>2073.6</v>
      </c>
      <c r="L666" s="12">
        <v>139.19</v>
      </c>
      <c r="M666" s="12">
        <v>1934.41</v>
      </c>
    </row>
    <row r="667" spans="1:13" x14ac:dyDescent="0.25">
      <c r="A667" s="7" t="s">
        <v>851</v>
      </c>
      <c r="B667" s="7" t="s">
        <v>1969</v>
      </c>
      <c r="C667" s="12">
        <v>10</v>
      </c>
      <c r="D667" s="7" t="s">
        <v>2431</v>
      </c>
      <c r="E667" s="8">
        <v>45772</v>
      </c>
      <c r="F667" s="8">
        <v>45778</v>
      </c>
      <c r="G667" s="12">
        <v>820.8</v>
      </c>
      <c r="H667" s="12">
        <v>0</v>
      </c>
      <c r="I667" s="12">
        <v>55.09</v>
      </c>
      <c r="J667" s="12">
        <v>55.09</v>
      </c>
      <c r="K667" s="12">
        <v>820.8</v>
      </c>
      <c r="L667" s="12">
        <v>55.09</v>
      </c>
      <c r="M667" s="12">
        <v>765.71</v>
      </c>
    </row>
    <row r="668" spans="1:13" x14ac:dyDescent="0.25">
      <c r="A668" s="7" t="s">
        <v>852</v>
      </c>
      <c r="B668" s="7" t="s">
        <v>1970</v>
      </c>
      <c r="C668" s="12">
        <v>10</v>
      </c>
      <c r="D668" s="7" t="s">
        <v>2432</v>
      </c>
      <c r="E668" s="8">
        <v>45772</v>
      </c>
      <c r="F668" s="8">
        <v>45743</v>
      </c>
      <c r="G668" s="12">
        <v>665</v>
      </c>
      <c r="H668" s="12">
        <v>0</v>
      </c>
      <c r="I668" s="12">
        <v>51.01</v>
      </c>
      <c r="J668" s="12">
        <v>51.01</v>
      </c>
      <c r="K668" s="12">
        <v>665</v>
      </c>
      <c r="L668" s="12">
        <v>51.01</v>
      </c>
      <c r="M668" s="12">
        <v>613.99</v>
      </c>
    </row>
    <row r="669" spans="1:13" x14ac:dyDescent="0.25">
      <c r="A669" s="7" t="s">
        <v>852</v>
      </c>
      <c r="B669" s="7" t="s">
        <v>1970</v>
      </c>
      <c r="C669" s="12">
        <v>10</v>
      </c>
      <c r="D669" s="7" t="s">
        <v>2433</v>
      </c>
      <c r="E669" s="8">
        <v>45749</v>
      </c>
      <c r="F669" s="8">
        <v>45778</v>
      </c>
      <c r="G669" s="12">
        <v>247</v>
      </c>
      <c r="H669" s="12">
        <v>0</v>
      </c>
      <c r="I669" s="12">
        <v>16.579999999999998</v>
      </c>
      <c r="J669" s="12">
        <v>16.579999999999998</v>
      </c>
      <c r="K669" s="12">
        <v>247</v>
      </c>
      <c r="L669" s="12">
        <v>16.579999999999998</v>
      </c>
      <c r="M669" s="12">
        <v>230.42</v>
      </c>
    </row>
    <row r="670" spans="1:13" x14ac:dyDescent="0.25">
      <c r="A670" s="7" t="s">
        <v>853</v>
      </c>
      <c r="B670" s="7" t="s">
        <v>1971</v>
      </c>
      <c r="C670" s="12">
        <v>10</v>
      </c>
      <c r="D670" s="7" t="s">
        <v>2432</v>
      </c>
      <c r="E670" s="8">
        <v>45743</v>
      </c>
      <c r="F670" s="8">
        <v>45748</v>
      </c>
      <c r="G670" s="12">
        <v>2500</v>
      </c>
      <c r="H670" s="12">
        <v>0</v>
      </c>
      <c r="I670" s="12">
        <v>188.36</v>
      </c>
      <c r="J670" s="12">
        <v>188.36</v>
      </c>
      <c r="K670" s="12">
        <v>2500</v>
      </c>
      <c r="L670" s="12">
        <v>188.36</v>
      </c>
      <c r="M670" s="12">
        <v>2311.64</v>
      </c>
    </row>
    <row r="671" spans="1:13" x14ac:dyDescent="0.25">
      <c r="A671" s="7" t="s">
        <v>854</v>
      </c>
      <c r="B671" s="7" t="s">
        <v>1972</v>
      </c>
      <c r="C671" s="12">
        <v>10</v>
      </c>
      <c r="D671" s="7" t="s">
        <v>2434</v>
      </c>
      <c r="E671" s="8">
        <v>45772</v>
      </c>
      <c r="F671" s="8">
        <v>45778</v>
      </c>
      <c r="G671" s="12">
        <v>422.4</v>
      </c>
      <c r="H671" s="12">
        <v>0</v>
      </c>
      <c r="I671" s="12">
        <v>28.35</v>
      </c>
      <c r="J671" s="12">
        <v>28.35</v>
      </c>
      <c r="K671" s="12">
        <v>422.4</v>
      </c>
      <c r="L671" s="12">
        <v>28.35</v>
      </c>
      <c r="M671" s="12">
        <v>394.05</v>
      </c>
    </row>
    <row r="672" spans="1:13" x14ac:dyDescent="0.25">
      <c r="A672" s="7" t="s">
        <v>855</v>
      </c>
      <c r="B672" s="7" t="s">
        <v>1973</v>
      </c>
      <c r="C672" s="12">
        <v>10</v>
      </c>
      <c r="D672" s="7" t="s">
        <v>2435</v>
      </c>
      <c r="E672" s="8">
        <v>45772</v>
      </c>
      <c r="F672" s="8">
        <v>45778</v>
      </c>
      <c r="G672" s="12">
        <v>470</v>
      </c>
      <c r="H672" s="12">
        <v>0</v>
      </c>
      <c r="I672" s="12">
        <v>31.55</v>
      </c>
      <c r="J672" s="12">
        <v>31.55</v>
      </c>
      <c r="K672" s="12">
        <v>470</v>
      </c>
      <c r="L672" s="12">
        <v>31.55</v>
      </c>
      <c r="M672" s="12">
        <v>438.45</v>
      </c>
    </row>
    <row r="673" spans="1:13" x14ac:dyDescent="0.25">
      <c r="A673" s="7" t="s">
        <v>856</v>
      </c>
      <c r="B673" s="7" t="s">
        <v>1974</v>
      </c>
      <c r="C673" s="12">
        <v>10</v>
      </c>
      <c r="D673" s="7" t="s">
        <v>2435</v>
      </c>
      <c r="E673" s="8">
        <v>45747</v>
      </c>
      <c r="F673" s="8">
        <v>45748</v>
      </c>
      <c r="G673" s="12">
        <v>1800</v>
      </c>
      <c r="H673" s="12">
        <v>0</v>
      </c>
      <c r="I673" s="12">
        <v>135.62</v>
      </c>
      <c r="J673" s="12">
        <v>135.62</v>
      </c>
      <c r="K673" s="12">
        <v>1800</v>
      </c>
      <c r="L673" s="12">
        <v>135.62</v>
      </c>
      <c r="M673" s="12">
        <v>1664.38</v>
      </c>
    </row>
    <row r="674" spans="1:13" x14ac:dyDescent="0.25">
      <c r="A674" s="7" t="s">
        <v>857</v>
      </c>
      <c r="B674" s="7" t="s">
        <v>1975</v>
      </c>
      <c r="C674" s="12">
        <v>10</v>
      </c>
      <c r="D674" s="7" t="s">
        <v>2435</v>
      </c>
      <c r="E674" s="8">
        <v>45747</v>
      </c>
      <c r="F674" s="8">
        <v>45748</v>
      </c>
      <c r="G674" s="12">
        <v>832</v>
      </c>
      <c r="H674" s="12">
        <v>0</v>
      </c>
      <c r="I674" s="12">
        <v>62.68</v>
      </c>
      <c r="J674" s="12">
        <v>62.68</v>
      </c>
      <c r="K674" s="12">
        <v>832</v>
      </c>
      <c r="L674" s="12">
        <v>62.68</v>
      </c>
      <c r="M674" s="12">
        <v>769.32</v>
      </c>
    </row>
    <row r="675" spans="1:13" x14ac:dyDescent="0.25">
      <c r="A675" s="7" t="s">
        <v>858</v>
      </c>
      <c r="B675" s="7" t="s">
        <v>1973</v>
      </c>
      <c r="C675" s="12">
        <v>10</v>
      </c>
      <c r="D675" s="7" t="s">
        <v>2436</v>
      </c>
      <c r="E675" s="8">
        <v>45772</v>
      </c>
      <c r="F675" s="8">
        <v>45755</v>
      </c>
      <c r="G675" s="12">
        <v>1128</v>
      </c>
      <c r="H675" s="12">
        <v>0</v>
      </c>
      <c r="I675" s="12">
        <v>82.82</v>
      </c>
      <c r="J675" s="12">
        <v>82.82</v>
      </c>
      <c r="K675" s="12">
        <v>1128</v>
      </c>
      <c r="L675" s="12">
        <v>82.82</v>
      </c>
      <c r="M675" s="12">
        <v>1045.18</v>
      </c>
    </row>
    <row r="676" spans="1:13" x14ac:dyDescent="0.25">
      <c r="A676" s="7" t="s">
        <v>858</v>
      </c>
      <c r="B676" s="7" t="s">
        <v>1973</v>
      </c>
      <c r="C676" s="12">
        <v>10</v>
      </c>
      <c r="D676" s="7" t="s">
        <v>2437</v>
      </c>
      <c r="E676" s="8">
        <v>45749</v>
      </c>
      <c r="F676" s="8">
        <v>45778</v>
      </c>
      <c r="G676" s="12">
        <v>282</v>
      </c>
      <c r="H676" s="12">
        <v>0</v>
      </c>
      <c r="I676" s="12">
        <v>18.93</v>
      </c>
      <c r="J676" s="12">
        <v>18.93</v>
      </c>
      <c r="K676" s="12">
        <v>282</v>
      </c>
      <c r="L676" s="12">
        <v>18.93</v>
      </c>
      <c r="M676" s="12">
        <v>263.07</v>
      </c>
    </row>
    <row r="677" spans="1:13" x14ac:dyDescent="0.25">
      <c r="A677" s="7" t="s">
        <v>859</v>
      </c>
      <c r="B677" s="7" t="s">
        <v>1976</v>
      </c>
      <c r="C677" s="12">
        <v>10</v>
      </c>
      <c r="D677" s="7" t="s">
        <v>2437</v>
      </c>
      <c r="E677" s="8">
        <v>45749</v>
      </c>
      <c r="F677" s="8">
        <v>45778</v>
      </c>
      <c r="G677" s="12">
        <v>1030</v>
      </c>
      <c r="H677" s="12">
        <v>0</v>
      </c>
      <c r="I677" s="12">
        <v>69.14</v>
      </c>
      <c r="J677" s="12">
        <v>69.14</v>
      </c>
      <c r="K677" s="12">
        <v>1030</v>
      </c>
      <c r="L677" s="12">
        <v>69.14</v>
      </c>
      <c r="M677" s="12">
        <v>960.86</v>
      </c>
    </row>
    <row r="678" spans="1:13" x14ac:dyDescent="0.25">
      <c r="A678" s="7" t="s">
        <v>860</v>
      </c>
      <c r="B678" s="7" t="s">
        <v>1977</v>
      </c>
      <c r="C678" s="12">
        <v>10</v>
      </c>
      <c r="D678" s="7" t="s">
        <v>2438</v>
      </c>
      <c r="E678" s="8">
        <v>45749</v>
      </c>
      <c r="F678" s="8">
        <v>45778</v>
      </c>
      <c r="G678" s="12">
        <v>4950</v>
      </c>
      <c r="H678" s="12">
        <v>0</v>
      </c>
      <c r="I678" s="12">
        <v>332.26</v>
      </c>
      <c r="J678" s="12">
        <v>332.26</v>
      </c>
      <c r="K678" s="12">
        <v>4950</v>
      </c>
      <c r="L678" s="12">
        <v>332.26</v>
      </c>
      <c r="M678" s="12">
        <v>4617.74</v>
      </c>
    </row>
    <row r="679" spans="1:13" x14ac:dyDescent="0.25">
      <c r="A679" s="7" t="s">
        <v>127</v>
      </c>
      <c r="B679" s="7" t="s">
        <v>1277</v>
      </c>
      <c r="C679" s="12">
        <v>10</v>
      </c>
      <c r="D679" s="7" t="s">
        <v>2407</v>
      </c>
      <c r="E679" s="8">
        <v>45875</v>
      </c>
      <c r="F679" s="8">
        <v>45901</v>
      </c>
      <c r="G679" s="12">
        <v>229.84</v>
      </c>
      <c r="H679" s="12">
        <v>0</v>
      </c>
      <c r="I679" s="12">
        <v>7.68</v>
      </c>
      <c r="J679" s="12">
        <v>7.68</v>
      </c>
      <c r="K679" s="12">
        <v>229.84</v>
      </c>
      <c r="L679" s="12">
        <v>7.68</v>
      </c>
      <c r="M679" s="12">
        <v>222.16</v>
      </c>
    </row>
    <row r="680" spans="1:13" x14ac:dyDescent="0.25">
      <c r="A680" s="7" t="s">
        <v>1160</v>
      </c>
      <c r="B680" s="7" t="s">
        <v>2289</v>
      </c>
      <c r="C680" s="12">
        <v>10</v>
      </c>
      <c r="D680" s="7" t="s">
        <v>2480</v>
      </c>
      <c r="E680" s="8">
        <v>45751</v>
      </c>
      <c r="F680" s="8">
        <v>45778</v>
      </c>
      <c r="G680" s="12">
        <v>20931.439999999999</v>
      </c>
      <c r="H680" s="12">
        <v>0</v>
      </c>
      <c r="I680" s="12">
        <v>1404.99</v>
      </c>
      <c r="J680" s="12">
        <v>1404.99</v>
      </c>
      <c r="K680" s="12">
        <v>20931.439999999999</v>
      </c>
      <c r="L680" s="12">
        <v>1404.99</v>
      </c>
      <c r="M680" s="12">
        <v>19526.45</v>
      </c>
    </row>
    <row r="681" spans="1:13" x14ac:dyDescent="0.25">
      <c r="A681" s="7" t="s">
        <v>1161</v>
      </c>
      <c r="B681" s="7" t="s">
        <v>2290</v>
      </c>
      <c r="C681" s="12">
        <v>10</v>
      </c>
      <c r="D681" s="7" t="s">
        <v>2480</v>
      </c>
      <c r="E681" s="8">
        <v>45751</v>
      </c>
      <c r="F681" s="8">
        <v>45778</v>
      </c>
      <c r="G681" s="12">
        <v>11820.76</v>
      </c>
      <c r="H681" s="12">
        <v>0</v>
      </c>
      <c r="I681" s="12">
        <v>793.45</v>
      </c>
      <c r="J681" s="12">
        <v>793.45</v>
      </c>
      <c r="K681" s="12">
        <v>11820.76</v>
      </c>
      <c r="L681" s="12">
        <v>793.45</v>
      </c>
      <c r="M681" s="12">
        <v>11027.31</v>
      </c>
    </row>
    <row r="682" spans="1:13" x14ac:dyDescent="0.25">
      <c r="A682" s="7" t="s">
        <v>327</v>
      </c>
      <c r="B682" s="7" t="s">
        <v>1476</v>
      </c>
      <c r="C682" s="12">
        <v>10</v>
      </c>
      <c r="D682" s="7" t="s">
        <v>2419</v>
      </c>
      <c r="E682" s="8">
        <v>45751</v>
      </c>
      <c r="F682" s="8">
        <v>45778</v>
      </c>
      <c r="G682" s="12">
        <v>30.25</v>
      </c>
      <c r="H682" s="12">
        <v>0</v>
      </c>
      <c r="I682" s="12">
        <v>2.0299999999999998</v>
      </c>
      <c r="J682" s="12">
        <v>2.0299999999999998</v>
      </c>
      <c r="K682" s="12">
        <v>30.25</v>
      </c>
      <c r="L682" s="12">
        <v>2.0299999999999998</v>
      </c>
      <c r="M682" s="12">
        <v>28.22</v>
      </c>
    </row>
    <row r="683" spans="1:13" x14ac:dyDescent="0.25">
      <c r="A683" s="7" t="s">
        <v>328</v>
      </c>
      <c r="B683" s="7" t="s">
        <v>1477</v>
      </c>
      <c r="C683" s="12">
        <v>10</v>
      </c>
      <c r="D683" s="7" t="s">
        <v>2419</v>
      </c>
      <c r="E683" s="8">
        <v>45751</v>
      </c>
      <c r="F683" s="8">
        <v>45778</v>
      </c>
      <c r="G683" s="12">
        <v>32.5</v>
      </c>
      <c r="H683" s="12">
        <v>0</v>
      </c>
      <c r="I683" s="12">
        <v>2.1800000000000002</v>
      </c>
      <c r="J683" s="12">
        <v>2.1800000000000002</v>
      </c>
      <c r="K683" s="12">
        <v>32.5</v>
      </c>
      <c r="L683" s="12">
        <v>2.1800000000000002</v>
      </c>
      <c r="M683" s="12">
        <v>30.32</v>
      </c>
    </row>
    <row r="684" spans="1:13" x14ac:dyDescent="0.25">
      <c r="A684" s="7" t="s">
        <v>329</v>
      </c>
      <c r="B684" s="7" t="s">
        <v>1478</v>
      </c>
      <c r="C684" s="12">
        <v>10</v>
      </c>
      <c r="D684" s="7" t="s">
        <v>2419</v>
      </c>
      <c r="E684" s="8">
        <v>45751</v>
      </c>
      <c r="F684" s="8">
        <v>45778</v>
      </c>
      <c r="G684" s="12">
        <v>9.9</v>
      </c>
      <c r="H684" s="12">
        <v>0</v>
      </c>
      <c r="I684" s="12">
        <v>0.66</v>
      </c>
      <c r="J684" s="12">
        <v>0.66</v>
      </c>
      <c r="K684" s="12">
        <v>9.9</v>
      </c>
      <c r="L684" s="12">
        <v>0.66</v>
      </c>
      <c r="M684" s="12">
        <v>9.24</v>
      </c>
    </row>
    <row r="685" spans="1:13" x14ac:dyDescent="0.25">
      <c r="A685" s="7" t="s">
        <v>330</v>
      </c>
      <c r="B685" s="7" t="s">
        <v>1479</v>
      </c>
      <c r="C685" s="12">
        <v>10</v>
      </c>
      <c r="D685" s="7" t="s">
        <v>2419</v>
      </c>
      <c r="E685" s="8">
        <v>45751</v>
      </c>
      <c r="F685" s="8">
        <v>45778</v>
      </c>
      <c r="G685" s="12">
        <v>10.87</v>
      </c>
      <c r="H685" s="12">
        <v>0</v>
      </c>
      <c r="I685" s="12">
        <v>0.73</v>
      </c>
      <c r="J685" s="12">
        <v>0.73</v>
      </c>
      <c r="K685" s="12">
        <v>10.87</v>
      </c>
      <c r="L685" s="12">
        <v>0.73</v>
      </c>
      <c r="M685" s="12">
        <v>10.14</v>
      </c>
    </row>
    <row r="686" spans="1:13" x14ac:dyDescent="0.25">
      <c r="A686" s="7" t="s">
        <v>331</v>
      </c>
      <c r="B686" s="7" t="s">
        <v>1480</v>
      </c>
      <c r="C686" s="12">
        <v>10</v>
      </c>
      <c r="D686" s="7" t="s">
        <v>2419</v>
      </c>
      <c r="E686" s="8">
        <v>45751</v>
      </c>
      <c r="F686" s="8">
        <v>45778</v>
      </c>
      <c r="G686" s="12">
        <v>167.38</v>
      </c>
      <c r="H686" s="12">
        <v>0</v>
      </c>
      <c r="I686" s="12">
        <v>11.24</v>
      </c>
      <c r="J686" s="12">
        <v>11.24</v>
      </c>
      <c r="K686" s="12">
        <v>167.38</v>
      </c>
      <c r="L686" s="12">
        <v>11.24</v>
      </c>
      <c r="M686" s="12">
        <v>156.13999999999999</v>
      </c>
    </row>
    <row r="687" spans="1:13" x14ac:dyDescent="0.25">
      <c r="A687" s="7" t="s">
        <v>332</v>
      </c>
      <c r="B687" s="7" t="s">
        <v>1481</v>
      </c>
      <c r="C687" s="12">
        <v>10</v>
      </c>
      <c r="D687" s="7" t="s">
        <v>2419</v>
      </c>
      <c r="E687" s="8">
        <v>45751</v>
      </c>
      <c r="F687" s="8">
        <v>45778</v>
      </c>
      <c r="G687" s="12">
        <v>28.9</v>
      </c>
      <c r="H687" s="12">
        <v>0</v>
      </c>
      <c r="I687" s="12">
        <v>1.94</v>
      </c>
      <c r="J687" s="12">
        <v>1.94</v>
      </c>
      <c r="K687" s="12">
        <v>28.9</v>
      </c>
      <c r="L687" s="12">
        <v>1.94</v>
      </c>
      <c r="M687" s="12">
        <v>26.96</v>
      </c>
    </row>
    <row r="688" spans="1:13" x14ac:dyDescent="0.25">
      <c r="A688" s="7" t="s">
        <v>333</v>
      </c>
      <c r="B688" s="7" t="s">
        <v>1482</v>
      </c>
      <c r="C688" s="12">
        <v>10</v>
      </c>
      <c r="D688" s="7" t="s">
        <v>2419</v>
      </c>
      <c r="E688" s="8">
        <v>45751</v>
      </c>
      <c r="F688" s="8">
        <v>45778</v>
      </c>
      <c r="G688" s="12">
        <v>155.97999999999999</v>
      </c>
      <c r="H688" s="12">
        <v>0</v>
      </c>
      <c r="I688" s="12">
        <v>10.47</v>
      </c>
      <c r="J688" s="12">
        <v>10.47</v>
      </c>
      <c r="K688" s="12">
        <v>155.97999999999999</v>
      </c>
      <c r="L688" s="12">
        <v>10.47</v>
      </c>
      <c r="M688" s="12">
        <v>145.51</v>
      </c>
    </row>
    <row r="689" spans="1:13" x14ac:dyDescent="0.25">
      <c r="A689" s="7" t="s">
        <v>334</v>
      </c>
      <c r="B689" s="7" t="s">
        <v>1483</v>
      </c>
      <c r="C689" s="12">
        <v>10</v>
      </c>
      <c r="D689" s="7" t="s">
        <v>2419</v>
      </c>
      <c r="E689" s="8">
        <v>45751</v>
      </c>
      <c r="F689" s="8">
        <v>45778</v>
      </c>
      <c r="G689" s="12">
        <v>10.56</v>
      </c>
      <c r="H689" s="12">
        <v>0</v>
      </c>
      <c r="I689" s="12">
        <v>0.71</v>
      </c>
      <c r="J689" s="12">
        <v>0.71</v>
      </c>
      <c r="K689" s="12">
        <v>10.56</v>
      </c>
      <c r="L689" s="12">
        <v>0.71</v>
      </c>
      <c r="M689" s="12">
        <v>9.85</v>
      </c>
    </row>
    <row r="690" spans="1:13" x14ac:dyDescent="0.25">
      <c r="A690" s="7" t="s">
        <v>335</v>
      </c>
      <c r="B690" s="7" t="s">
        <v>1484</v>
      </c>
      <c r="C690" s="12">
        <v>10</v>
      </c>
      <c r="D690" s="7" t="s">
        <v>2419</v>
      </c>
      <c r="E690" s="8">
        <v>45751</v>
      </c>
      <c r="F690" s="8">
        <v>45778</v>
      </c>
      <c r="G690" s="12">
        <v>10.119999999999999</v>
      </c>
      <c r="H690" s="12">
        <v>0</v>
      </c>
      <c r="I690" s="12">
        <v>0.68</v>
      </c>
      <c r="J690" s="12">
        <v>0.68</v>
      </c>
      <c r="K690" s="12">
        <v>10.119999999999999</v>
      </c>
      <c r="L690" s="12">
        <v>0.68</v>
      </c>
      <c r="M690" s="12">
        <v>9.44</v>
      </c>
    </row>
    <row r="691" spans="1:13" x14ac:dyDescent="0.25">
      <c r="A691" s="7" t="s">
        <v>336</v>
      </c>
      <c r="B691" s="7" t="s">
        <v>1485</v>
      </c>
      <c r="C691" s="12">
        <v>10</v>
      </c>
      <c r="D691" s="7" t="s">
        <v>2419</v>
      </c>
      <c r="E691" s="8">
        <v>45751</v>
      </c>
      <c r="F691" s="8">
        <v>45778</v>
      </c>
      <c r="G691" s="12">
        <v>31.3</v>
      </c>
      <c r="H691" s="12">
        <v>0</v>
      </c>
      <c r="I691" s="12">
        <v>2.1</v>
      </c>
      <c r="J691" s="12">
        <v>2.1</v>
      </c>
      <c r="K691" s="12">
        <v>31.3</v>
      </c>
      <c r="L691" s="12">
        <v>2.1</v>
      </c>
      <c r="M691" s="12">
        <v>29.2</v>
      </c>
    </row>
    <row r="692" spans="1:13" x14ac:dyDescent="0.25">
      <c r="A692" s="7" t="s">
        <v>337</v>
      </c>
      <c r="B692" s="7" t="s">
        <v>1486</v>
      </c>
      <c r="C692" s="12">
        <v>10</v>
      </c>
      <c r="D692" s="7" t="s">
        <v>2419</v>
      </c>
      <c r="E692" s="8">
        <v>45751</v>
      </c>
      <c r="F692" s="8">
        <v>45778</v>
      </c>
      <c r="G692" s="12">
        <v>20.32</v>
      </c>
      <c r="H692" s="12">
        <v>0</v>
      </c>
      <c r="I692" s="12">
        <v>1.36</v>
      </c>
      <c r="J692" s="12">
        <v>1.36</v>
      </c>
      <c r="K692" s="12">
        <v>20.32</v>
      </c>
      <c r="L692" s="12">
        <v>1.36</v>
      </c>
      <c r="M692" s="12">
        <v>18.96</v>
      </c>
    </row>
    <row r="693" spans="1:13" x14ac:dyDescent="0.25">
      <c r="A693" s="7" t="s">
        <v>338</v>
      </c>
      <c r="B693" s="7" t="s">
        <v>1487</v>
      </c>
      <c r="C693" s="12">
        <v>10</v>
      </c>
      <c r="D693" s="7" t="s">
        <v>2419</v>
      </c>
      <c r="E693" s="8">
        <v>45751</v>
      </c>
      <c r="F693" s="8">
        <v>45778</v>
      </c>
      <c r="G693" s="12">
        <v>22.27</v>
      </c>
      <c r="H693" s="12">
        <v>0</v>
      </c>
      <c r="I693" s="12">
        <v>1.49</v>
      </c>
      <c r="J693" s="12">
        <v>1.49</v>
      </c>
      <c r="K693" s="12">
        <v>22.27</v>
      </c>
      <c r="L693" s="12">
        <v>1.49</v>
      </c>
      <c r="M693" s="12">
        <v>20.78</v>
      </c>
    </row>
    <row r="694" spans="1:13" x14ac:dyDescent="0.25">
      <c r="A694" s="7" t="s">
        <v>339</v>
      </c>
      <c r="B694" s="7" t="s">
        <v>1488</v>
      </c>
      <c r="C694" s="12">
        <v>10</v>
      </c>
      <c r="D694" s="7" t="s">
        <v>2419</v>
      </c>
      <c r="E694" s="8">
        <v>45751</v>
      </c>
      <c r="F694" s="8">
        <v>45778</v>
      </c>
      <c r="G694" s="12">
        <v>13.52</v>
      </c>
      <c r="H694" s="12">
        <v>0</v>
      </c>
      <c r="I694" s="12">
        <v>0.91</v>
      </c>
      <c r="J694" s="12">
        <v>0.91</v>
      </c>
      <c r="K694" s="12">
        <v>13.52</v>
      </c>
      <c r="L694" s="12">
        <v>0.91</v>
      </c>
      <c r="M694" s="12">
        <v>12.61</v>
      </c>
    </row>
    <row r="695" spans="1:13" x14ac:dyDescent="0.25">
      <c r="A695" s="7" t="s">
        <v>340</v>
      </c>
      <c r="B695" s="7" t="s">
        <v>1489</v>
      </c>
      <c r="C695" s="12">
        <v>10</v>
      </c>
      <c r="D695" s="7" t="s">
        <v>2419</v>
      </c>
      <c r="E695" s="8">
        <v>45751</v>
      </c>
      <c r="F695" s="8">
        <v>45778</v>
      </c>
      <c r="G695" s="12">
        <v>19.61</v>
      </c>
      <c r="H695" s="12">
        <v>0</v>
      </c>
      <c r="I695" s="12">
        <v>1.32</v>
      </c>
      <c r="J695" s="12">
        <v>1.32</v>
      </c>
      <c r="K695" s="12">
        <v>19.61</v>
      </c>
      <c r="L695" s="12">
        <v>1.32</v>
      </c>
      <c r="M695" s="12">
        <v>18.29</v>
      </c>
    </row>
    <row r="696" spans="1:13" x14ac:dyDescent="0.25">
      <c r="A696" s="7" t="s">
        <v>341</v>
      </c>
      <c r="B696" s="7" t="s">
        <v>1490</v>
      </c>
      <c r="C696" s="12">
        <v>10</v>
      </c>
      <c r="D696" s="7" t="s">
        <v>2419</v>
      </c>
      <c r="E696" s="8">
        <v>45751</v>
      </c>
      <c r="F696" s="8">
        <v>45778</v>
      </c>
      <c r="G696" s="12">
        <v>45.68</v>
      </c>
      <c r="H696" s="12">
        <v>0</v>
      </c>
      <c r="I696" s="12">
        <v>3.07</v>
      </c>
      <c r="J696" s="12">
        <v>3.07</v>
      </c>
      <c r="K696" s="12">
        <v>45.68</v>
      </c>
      <c r="L696" s="12">
        <v>3.07</v>
      </c>
      <c r="M696" s="12">
        <v>42.61</v>
      </c>
    </row>
    <row r="697" spans="1:13" x14ac:dyDescent="0.25">
      <c r="A697" s="7" t="s">
        <v>342</v>
      </c>
      <c r="B697" s="7" t="s">
        <v>1491</v>
      </c>
      <c r="C697" s="12">
        <v>10</v>
      </c>
      <c r="D697" s="7" t="s">
        <v>2419</v>
      </c>
      <c r="E697" s="8">
        <v>45751</v>
      </c>
      <c r="F697" s="8">
        <v>45778</v>
      </c>
      <c r="G697" s="12">
        <v>11.42</v>
      </c>
      <c r="H697" s="12">
        <v>0</v>
      </c>
      <c r="I697" s="12">
        <v>0.77</v>
      </c>
      <c r="J697" s="12">
        <v>0.77</v>
      </c>
      <c r="K697" s="12">
        <v>11.42</v>
      </c>
      <c r="L697" s="12">
        <v>0.77</v>
      </c>
      <c r="M697" s="12">
        <v>10.65</v>
      </c>
    </row>
    <row r="698" spans="1:13" x14ac:dyDescent="0.25">
      <c r="A698" s="7" t="s">
        <v>343</v>
      </c>
      <c r="B698" s="7" t="s">
        <v>1492</v>
      </c>
      <c r="C698" s="12">
        <v>10</v>
      </c>
      <c r="D698" s="7" t="s">
        <v>2419</v>
      </c>
      <c r="E698" s="8">
        <v>45751</v>
      </c>
      <c r="F698" s="8">
        <v>45778</v>
      </c>
      <c r="G698" s="12">
        <v>15.22</v>
      </c>
      <c r="H698" s="12">
        <v>0</v>
      </c>
      <c r="I698" s="12">
        <v>1.02</v>
      </c>
      <c r="J698" s="12">
        <v>1.02</v>
      </c>
      <c r="K698" s="12">
        <v>15.22</v>
      </c>
      <c r="L698" s="12">
        <v>1.02</v>
      </c>
      <c r="M698" s="12">
        <v>14.2</v>
      </c>
    </row>
    <row r="699" spans="1:13" x14ac:dyDescent="0.25">
      <c r="A699" s="7" t="s">
        <v>344</v>
      </c>
      <c r="B699" s="7" t="s">
        <v>1493</v>
      </c>
      <c r="C699" s="12">
        <v>10</v>
      </c>
      <c r="D699" s="7" t="s">
        <v>2419</v>
      </c>
      <c r="E699" s="8">
        <v>45751</v>
      </c>
      <c r="F699" s="8">
        <v>45778</v>
      </c>
      <c r="G699" s="12">
        <v>39.840000000000003</v>
      </c>
      <c r="H699" s="12">
        <v>0</v>
      </c>
      <c r="I699" s="12">
        <v>2.67</v>
      </c>
      <c r="J699" s="12">
        <v>2.67</v>
      </c>
      <c r="K699" s="12">
        <v>39.840000000000003</v>
      </c>
      <c r="L699" s="12">
        <v>2.67</v>
      </c>
      <c r="M699" s="12">
        <v>37.17</v>
      </c>
    </row>
    <row r="700" spans="1:13" x14ac:dyDescent="0.25">
      <c r="A700" s="7" t="s">
        <v>345</v>
      </c>
      <c r="B700" s="7" t="s">
        <v>1494</v>
      </c>
      <c r="C700" s="12">
        <v>10</v>
      </c>
      <c r="D700" s="7" t="s">
        <v>2419</v>
      </c>
      <c r="E700" s="8">
        <v>45751</v>
      </c>
      <c r="F700" s="8">
        <v>45778</v>
      </c>
      <c r="G700" s="12">
        <v>13.12</v>
      </c>
      <c r="H700" s="12">
        <v>0</v>
      </c>
      <c r="I700" s="12">
        <v>0.88</v>
      </c>
      <c r="J700" s="12">
        <v>0.88</v>
      </c>
      <c r="K700" s="12">
        <v>13.12</v>
      </c>
      <c r="L700" s="12">
        <v>0.88</v>
      </c>
      <c r="M700" s="12">
        <v>12.24</v>
      </c>
    </row>
    <row r="701" spans="1:13" x14ac:dyDescent="0.25">
      <c r="A701" s="7" t="s">
        <v>346</v>
      </c>
      <c r="B701" s="7" t="s">
        <v>1495</v>
      </c>
      <c r="C701" s="12">
        <v>10</v>
      </c>
      <c r="D701" s="7" t="s">
        <v>2419</v>
      </c>
      <c r="E701" s="8">
        <v>45751</v>
      </c>
      <c r="F701" s="8">
        <v>45778</v>
      </c>
      <c r="G701" s="12">
        <v>9.2200000000000006</v>
      </c>
      <c r="H701" s="12">
        <v>0</v>
      </c>
      <c r="I701" s="12">
        <v>0.62</v>
      </c>
      <c r="J701" s="12">
        <v>0.62</v>
      </c>
      <c r="K701" s="12">
        <v>9.2200000000000006</v>
      </c>
      <c r="L701" s="12">
        <v>0.62</v>
      </c>
      <c r="M701" s="12">
        <v>8.6</v>
      </c>
    </row>
    <row r="702" spans="1:13" x14ac:dyDescent="0.25">
      <c r="A702" s="7" t="s">
        <v>347</v>
      </c>
      <c r="B702" s="7" t="s">
        <v>1496</v>
      </c>
      <c r="C702" s="12">
        <v>10</v>
      </c>
      <c r="D702" s="7" t="s">
        <v>2419</v>
      </c>
      <c r="E702" s="8">
        <v>45751</v>
      </c>
      <c r="F702" s="8">
        <v>45778</v>
      </c>
      <c r="G702" s="12">
        <v>9.73</v>
      </c>
      <c r="H702" s="12">
        <v>0</v>
      </c>
      <c r="I702" s="12">
        <v>0.65</v>
      </c>
      <c r="J702" s="12">
        <v>0.65</v>
      </c>
      <c r="K702" s="12">
        <v>9.73</v>
      </c>
      <c r="L702" s="12">
        <v>0.65</v>
      </c>
      <c r="M702" s="12">
        <v>9.08</v>
      </c>
    </row>
    <row r="703" spans="1:13" x14ac:dyDescent="0.25">
      <c r="A703" s="7" t="s">
        <v>348</v>
      </c>
      <c r="B703" s="7" t="s">
        <v>1497</v>
      </c>
      <c r="C703" s="12">
        <v>10</v>
      </c>
      <c r="D703" s="7" t="s">
        <v>2419</v>
      </c>
      <c r="E703" s="8">
        <v>45751</v>
      </c>
      <c r="F703" s="8">
        <v>45778</v>
      </c>
      <c r="G703" s="12">
        <v>10.86</v>
      </c>
      <c r="H703" s="12">
        <v>0</v>
      </c>
      <c r="I703" s="12">
        <v>0.73</v>
      </c>
      <c r="J703" s="12">
        <v>0.73</v>
      </c>
      <c r="K703" s="12">
        <v>10.86</v>
      </c>
      <c r="L703" s="12">
        <v>0.73</v>
      </c>
      <c r="M703" s="12">
        <v>10.130000000000001</v>
      </c>
    </row>
    <row r="704" spans="1:13" x14ac:dyDescent="0.25">
      <c r="A704" s="7" t="s">
        <v>349</v>
      </c>
      <c r="B704" s="7" t="s">
        <v>1498</v>
      </c>
      <c r="C704" s="12">
        <v>10</v>
      </c>
      <c r="D704" s="7" t="s">
        <v>2419</v>
      </c>
      <c r="E704" s="8">
        <v>45751</v>
      </c>
      <c r="F704" s="8">
        <v>45778</v>
      </c>
      <c r="G704" s="12">
        <v>10.77</v>
      </c>
      <c r="H704" s="12">
        <v>0</v>
      </c>
      <c r="I704" s="12">
        <v>0.72</v>
      </c>
      <c r="J704" s="12">
        <v>0.72</v>
      </c>
      <c r="K704" s="12">
        <v>10.77</v>
      </c>
      <c r="L704" s="12">
        <v>0.72</v>
      </c>
      <c r="M704" s="12">
        <v>10.050000000000001</v>
      </c>
    </row>
    <row r="705" spans="1:13" x14ac:dyDescent="0.25">
      <c r="A705" s="7" t="s">
        <v>350</v>
      </c>
      <c r="B705" s="7" t="s">
        <v>1499</v>
      </c>
      <c r="C705" s="12">
        <v>10</v>
      </c>
      <c r="D705" s="7" t="s">
        <v>2419</v>
      </c>
      <c r="E705" s="8">
        <v>45751</v>
      </c>
      <c r="F705" s="8">
        <v>45778</v>
      </c>
      <c r="G705" s="12">
        <v>11.53</v>
      </c>
      <c r="H705" s="12">
        <v>0</v>
      </c>
      <c r="I705" s="12">
        <v>0.77</v>
      </c>
      <c r="J705" s="12">
        <v>0.77</v>
      </c>
      <c r="K705" s="12">
        <v>11.53</v>
      </c>
      <c r="L705" s="12">
        <v>0.77</v>
      </c>
      <c r="M705" s="12">
        <v>10.76</v>
      </c>
    </row>
    <row r="706" spans="1:13" x14ac:dyDescent="0.25">
      <c r="A706" s="7" t="s">
        <v>351</v>
      </c>
      <c r="B706" s="7" t="s">
        <v>1500</v>
      </c>
      <c r="C706" s="12">
        <v>10</v>
      </c>
      <c r="D706" s="7" t="s">
        <v>2419</v>
      </c>
      <c r="E706" s="8">
        <v>45751</v>
      </c>
      <c r="F706" s="8">
        <v>45778</v>
      </c>
      <c r="G706" s="12">
        <v>12.76</v>
      </c>
      <c r="H706" s="12">
        <v>0</v>
      </c>
      <c r="I706" s="12">
        <v>0.86</v>
      </c>
      <c r="J706" s="12">
        <v>0.86</v>
      </c>
      <c r="K706" s="12">
        <v>12.76</v>
      </c>
      <c r="L706" s="12">
        <v>0.86</v>
      </c>
      <c r="M706" s="12">
        <v>11.9</v>
      </c>
    </row>
    <row r="707" spans="1:13" x14ac:dyDescent="0.25">
      <c r="A707" s="7" t="s">
        <v>352</v>
      </c>
      <c r="B707" s="7" t="s">
        <v>1501</v>
      </c>
      <c r="C707" s="12">
        <v>10</v>
      </c>
      <c r="D707" s="7" t="s">
        <v>2419</v>
      </c>
      <c r="E707" s="8">
        <v>45751</v>
      </c>
      <c r="F707" s="8">
        <v>45778</v>
      </c>
      <c r="G707" s="12">
        <v>27.46</v>
      </c>
      <c r="H707" s="12">
        <v>0</v>
      </c>
      <c r="I707" s="12">
        <v>1.84</v>
      </c>
      <c r="J707" s="12">
        <v>1.84</v>
      </c>
      <c r="K707" s="12">
        <v>27.46</v>
      </c>
      <c r="L707" s="12">
        <v>1.84</v>
      </c>
      <c r="M707" s="12">
        <v>25.62</v>
      </c>
    </row>
    <row r="708" spans="1:13" x14ac:dyDescent="0.25">
      <c r="A708" s="7" t="s">
        <v>353</v>
      </c>
      <c r="B708" s="7" t="s">
        <v>1502</v>
      </c>
      <c r="C708" s="12">
        <v>10</v>
      </c>
      <c r="D708" s="7" t="s">
        <v>2419</v>
      </c>
      <c r="E708" s="8">
        <v>45751</v>
      </c>
      <c r="F708" s="8">
        <v>45778</v>
      </c>
      <c r="G708" s="12">
        <v>18.12</v>
      </c>
      <c r="H708" s="12">
        <v>0</v>
      </c>
      <c r="I708" s="12">
        <v>1.22</v>
      </c>
      <c r="J708" s="12">
        <v>1.22</v>
      </c>
      <c r="K708" s="12">
        <v>18.12</v>
      </c>
      <c r="L708" s="12">
        <v>1.22</v>
      </c>
      <c r="M708" s="12">
        <v>16.899999999999999</v>
      </c>
    </row>
    <row r="709" spans="1:13" x14ac:dyDescent="0.25">
      <c r="A709" s="7" t="s">
        <v>354</v>
      </c>
      <c r="B709" s="7" t="s">
        <v>1503</v>
      </c>
      <c r="C709" s="12">
        <v>10</v>
      </c>
      <c r="D709" s="7" t="s">
        <v>2419</v>
      </c>
      <c r="E709" s="8">
        <v>45751</v>
      </c>
      <c r="F709" s="8">
        <v>45778</v>
      </c>
      <c r="G709" s="12">
        <v>45.02</v>
      </c>
      <c r="H709" s="12">
        <v>0</v>
      </c>
      <c r="I709" s="12">
        <v>3.02</v>
      </c>
      <c r="J709" s="12">
        <v>3.02</v>
      </c>
      <c r="K709" s="12">
        <v>45.02</v>
      </c>
      <c r="L709" s="12">
        <v>3.02</v>
      </c>
      <c r="M709" s="12">
        <v>42</v>
      </c>
    </row>
    <row r="710" spans="1:13" x14ac:dyDescent="0.25">
      <c r="A710" s="7" t="s">
        <v>355</v>
      </c>
      <c r="B710" s="7" t="s">
        <v>1504</v>
      </c>
      <c r="C710" s="12">
        <v>10</v>
      </c>
      <c r="D710" s="7" t="s">
        <v>2419</v>
      </c>
      <c r="E710" s="8">
        <v>45751</v>
      </c>
      <c r="F710" s="8">
        <v>45778</v>
      </c>
      <c r="G710" s="12">
        <v>29.65</v>
      </c>
      <c r="H710" s="12">
        <v>0</v>
      </c>
      <c r="I710" s="12">
        <v>1.99</v>
      </c>
      <c r="J710" s="12">
        <v>1.99</v>
      </c>
      <c r="K710" s="12">
        <v>29.65</v>
      </c>
      <c r="L710" s="12">
        <v>1.99</v>
      </c>
      <c r="M710" s="12">
        <v>27.66</v>
      </c>
    </row>
    <row r="711" spans="1:13" x14ac:dyDescent="0.25">
      <c r="A711" s="7" t="s">
        <v>356</v>
      </c>
      <c r="B711" s="7" t="s">
        <v>1505</v>
      </c>
      <c r="C711" s="12">
        <v>10</v>
      </c>
      <c r="D711" s="7" t="s">
        <v>2419</v>
      </c>
      <c r="E711" s="8">
        <v>45751</v>
      </c>
      <c r="F711" s="8">
        <v>45778</v>
      </c>
      <c r="G711" s="12">
        <v>14.16</v>
      </c>
      <c r="H711" s="12">
        <v>0</v>
      </c>
      <c r="I711" s="12">
        <v>0.95</v>
      </c>
      <c r="J711" s="12">
        <v>0.95</v>
      </c>
      <c r="K711" s="12">
        <v>14.16</v>
      </c>
      <c r="L711" s="12">
        <v>0.95</v>
      </c>
      <c r="M711" s="12">
        <v>13.21</v>
      </c>
    </row>
    <row r="712" spans="1:13" x14ac:dyDescent="0.25">
      <c r="A712" s="7" t="s">
        <v>357</v>
      </c>
      <c r="B712" s="7" t="s">
        <v>1506</v>
      </c>
      <c r="C712" s="12">
        <v>10</v>
      </c>
      <c r="D712" s="7" t="s">
        <v>2419</v>
      </c>
      <c r="E712" s="8">
        <v>45751</v>
      </c>
      <c r="F712" s="8">
        <v>45778</v>
      </c>
      <c r="G712" s="12">
        <v>22.96</v>
      </c>
      <c r="H712" s="12">
        <v>0</v>
      </c>
      <c r="I712" s="12">
        <v>1.54</v>
      </c>
      <c r="J712" s="12">
        <v>1.54</v>
      </c>
      <c r="K712" s="12">
        <v>22.96</v>
      </c>
      <c r="L712" s="12">
        <v>1.54</v>
      </c>
      <c r="M712" s="12">
        <v>21.42</v>
      </c>
    </row>
    <row r="713" spans="1:13" x14ac:dyDescent="0.25">
      <c r="A713" s="7" t="s">
        <v>1162</v>
      </c>
      <c r="B713" s="7" t="s">
        <v>2291</v>
      </c>
      <c r="C713" s="12">
        <v>10</v>
      </c>
      <c r="D713" s="7" t="s">
        <v>2419</v>
      </c>
      <c r="E713" s="8">
        <v>45751</v>
      </c>
      <c r="F713" s="8">
        <v>45778</v>
      </c>
      <c r="G713" s="12">
        <v>13.75</v>
      </c>
      <c r="H713" s="12">
        <v>0</v>
      </c>
      <c r="I713" s="12">
        <v>0.92</v>
      </c>
      <c r="J713" s="12">
        <v>0.92</v>
      </c>
      <c r="K713" s="12">
        <v>13.75</v>
      </c>
      <c r="L713" s="12">
        <v>0.92</v>
      </c>
      <c r="M713" s="12">
        <v>12.83</v>
      </c>
    </row>
    <row r="714" spans="1:13" x14ac:dyDescent="0.25">
      <c r="A714" s="7" t="s">
        <v>358</v>
      </c>
      <c r="B714" s="7" t="s">
        <v>1507</v>
      </c>
      <c r="C714" s="12">
        <v>10</v>
      </c>
      <c r="D714" s="7" t="s">
        <v>2419</v>
      </c>
      <c r="E714" s="8">
        <v>45751</v>
      </c>
      <c r="F714" s="8">
        <v>45778</v>
      </c>
      <c r="G714" s="12">
        <v>6.27</v>
      </c>
      <c r="H714" s="12">
        <v>0</v>
      </c>
      <c r="I714" s="12">
        <v>0.42</v>
      </c>
      <c r="J714" s="12">
        <v>0.42</v>
      </c>
      <c r="K714" s="12">
        <v>6.27</v>
      </c>
      <c r="L714" s="12">
        <v>0.42</v>
      </c>
      <c r="M714" s="12">
        <v>5.85</v>
      </c>
    </row>
    <row r="715" spans="1:13" x14ac:dyDescent="0.25">
      <c r="A715" s="7" t="s">
        <v>359</v>
      </c>
      <c r="B715" s="7" t="s">
        <v>1508</v>
      </c>
      <c r="C715" s="12">
        <v>10</v>
      </c>
      <c r="D715" s="7" t="s">
        <v>2419</v>
      </c>
      <c r="E715" s="8">
        <v>45751</v>
      </c>
      <c r="F715" s="8">
        <v>45778</v>
      </c>
      <c r="G715" s="12">
        <v>14.25</v>
      </c>
      <c r="H715" s="12">
        <v>0</v>
      </c>
      <c r="I715" s="12">
        <v>0.96</v>
      </c>
      <c r="J715" s="12">
        <v>0.96</v>
      </c>
      <c r="K715" s="12">
        <v>14.25</v>
      </c>
      <c r="L715" s="12">
        <v>0.96</v>
      </c>
      <c r="M715" s="12">
        <v>13.29</v>
      </c>
    </row>
    <row r="716" spans="1:13" x14ac:dyDescent="0.25">
      <c r="A716" s="7" t="s">
        <v>360</v>
      </c>
      <c r="B716" s="7" t="s">
        <v>1509</v>
      </c>
      <c r="C716" s="12">
        <v>10</v>
      </c>
      <c r="D716" s="7" t="s">
        <v>2419</v>
      </c>
      <c r="E716" s="8">
        <v>45751</v>
      </c>
      <c r="F716" s="8">
        <v>45778</v>
      </c>
      <c r="G716" s="12">
        <v>14.4</v>
      </c>
      <c r="H716" s="12">
        <v>0</v>
      </c>
      <c r="I716" s="12">
        <v>0.97</v>
      </c>
      <c r="J716" s="12">
        <v>0.97</v>
      </c>
      <c r="K716" s="12">
        <v>14.4</v>
      </c>
      <c r="L716" s="12">
        <v>0.97</v>
      </c>
      <c r="M716" s="12">
        <v>13.43</v>
      </c>
    </row>
    <row r="717" spans="1:13" x14ac:dyDescent="0.25">
      <c r="A717" s="7" t="s">
        <v>361</v>
      </c>
      <c r="B717" s="7" t="s">
        <v>1510</v>
      </c>
      <c r="C717" s="12">
        <v>10</v>
      </c>
      <c r="D717" s="7" t="s">
        <v>2419</v>
      </c>
      <c r="E717" s="8">
        <v>45751</v>
      </c>
      <c r="F717" s="8">
        <v>45778</v>
      </c>
      <c r="G717" s="12">
        <v>5.7</v>
      </c>
      <c r="H717" s="12">
        <v>0</v>
      </c>
      <c r="I717" s="12">
        <v>0.38</v>
      </c>
      <c r="J717" s="12">
        <v>0.38</v>
      </c>
      <c r="K717" s="12">
        <v>5.7</v>
      </c>
      <c r="L717" s="12">
        <v>0.38</v>
      </c>
      <c r="M717" s="12">
        <v>5.32</v>
      </c>
    </row>
    <row r="718" spans="1:13" x14ac:dyDescent="0.25">
      <c r="A718" s="7" t="s">
        <v>362</v>
      </c>
      <c r="B718" s="7" t="s">
        <v>1511</v>
      </c>
      <c r="C718" s="12">
        <v>10</v>
      </c>
      <c r="D718" s="7" t="s">
        <v>2419</v>
      </c>
      <c r="E718" s="8">
        <v>45751</v>
      </c>
      <c r="F718" s="8">
        <v>45778</v>
      </c>
      <c r="G718" s="12">
        <v>18.68</v>
      </c>
      <c r="H718" s="12">
        <v>0</v>
      </c>
      <c r="I718" s="12">
        <v>1.25</v>
      </c>
      <c r="J718" s="12">
        <v>1.25</v>
      </c>
      <c r="K718" s="12">
        <v>18.68</v>
      </c>
      <c r="L718" s="12">
        <v>1.25</v>
      </c>
      <c r="M718" s="12">
        <v>17.43</v>
      </c>
    </row>
    <row r="719" spans="1:13" x14ac:dyDescent="0.25">
      <c r="A719" s="7" t="s">
        <v>363</v>
      </c>
      <c r="B719" s="7" t="s">
        <v>1512</v>
      </c>
      <c r="C719" s="12">
        <v>10</v>
      </c>
      <c r="D719" s="7" t="s">
        <v>2419</v>
      </c>
      <c r="E719" s="8">
        <v>45751</v>
      </c>
      <c r="F719" s="8">
        <v>45778</v>
      </c>
      <c r="G719" s="12">
        <v>13.6</v>
      </c>
      <c r="H719" s="12">
        <v>0</v>
      </c>
      <c r="I719" s="12">
        <v>0.91</v>
      </c>
      <c r="J719" s="12">
        <v>0.91</v>
      </c>
      <c r="K719" s="12">
        <v>13.6</v>
      </c>
      <c r="L719" s="12">
        <v>0.91</v>
      </c>
      <c r="M719" s="12">
        <v>12.69</v>
      </c>
    </row>
    <row r="720" spans="1:13" x14ac:dyDescent="0.25">
      <c r="A720" s="7" t="s">
        <v>364</v>
      </c>
      <c r="B720" s="7" t="s">
        <v>1513</v>
      </c>
      <c r="C720" s="12">
        <v>10</v>
      </c>
      <c r="D720" s="7" t="s">
        <v>2419</v>
      </c>
      <c r="E720" s="8">
        <v>45751</v>
      </c>
      <c r="F720" s="8">
        <v>45778</v>
      </c>
      <c r="G720" s="12">
        <v>15.2</v>
      </c>
      <c r="H720" s="12">
        <v>0</v>
      </c>
      <c r="I720" s="12">
        <v>1.02</v>
      </c>
      <c r="J720" s="12">
        <v>1.02</v>
      </c>
      <c r="K720" s="12">
        <v>15.2</v>
      </c>
      <c r="L720" s="12">
        <v>1.02</v>
      </c>
      <c r="M720" s="12">
        <v>14.18</v>
      </c>
    </row>
    <row r="721" spans="1:13" x14ac:dyDescent="0.25">
      <c r="A721" s="7" t="s">
        <v>365</v>
      </c>
      <c r="B721" s="7" t="s">
        <v>1514</v>
      </c>
      <c r="C721" s="12">
        <v>10</v>
      </c>
      <c r="D721" s="7" t="s">
        <v>2419</v>
      </c>
      <c r="E721" s="8">
        <v>45751</v>
      </c>
      <c r="F721" s="8">
        <v>45778</v>
      </c>
      <c r="G721" s="12">
        <v>22.14</v>
      </c>
      <c r="H721" s="12">
        <v>0</v>
      </c>
      <c r="I721" s="12">
        <v>1.49</v>
      </c>
      <c r="J721" s="12">
        <v>1.49</v>
      </c>
      <c r="K721" s="12">
        <v>22.14</v>
      </c>
      <c r="L721" s="12">
        <v>1.49</v>
      </c>
      <c r="M721" s="12">
        <v>20.65</v>
      </c>
    </row>
    <row r="722" spans="1:13" x14ac:dyDescent="0.25">
      <c r="A722" s="7" t="s">
        <v>366</v>
      </c>
      <c r="B722" s="7" t="s">
        <v>1515</v>
      </c>
      <c r="C722" s="12">
        <v>10</v>
      </c>
      <c r="D722" s="7" t="s">
        <v>2419</v>
      </c>
      <c r="E722" s="8">
        <v>45751</v>
      </c>
      <c r="F722" s="8">
        <v>45778</v>
      </c>
      <c r="G722" s="12">
        <v>8.84</v>
      </c>
      <c r="H722" s="12">
        <v>0</v>
      </c>
      <c r="I722" s="12">
        <v>0.59</v>
      </c>
      <c r="J722" s="12">
        <v>0.59</v>
      </c>
      <c r="K722" s="12">
        <v>8.84</v>
      </c>
      <c r="L722" s="12">
        <v>0.59</v>
      </c>
      <c r="M722" s="12">
        <v>8.25</v>
      </c>
    </row>
    <row r="723" spans="1:13" x14ac:dyDescent="0.25">
      <c r="A723" s="7" t="s">
        <v>367</v>
      </c>
      <c r="B723" s="7" t="s">
        <v>1516</v>
      </c>
      <c r="C723" s="12">
        <v>10</v>
      </c>
      <c r="D723" s="7" t="s">
        <v>2419</v>
      </c>
      <c r="E723" s="8">
        <v>45751</v>
      </c>
      <c r="F723" s="8">
        <v>45778</v>
      </c>
      <c r="G723" s="12">
        <v>30</v>
      </c>
      <c r="H723" s="12">
        <v>0</v>
      </c>
      <c r="I723" s="12">
        <v>2.0099999999999998</v>
      </c>
      <c r="J723" s="12">
        <v>2.0099999999999998</v>
      </c>
      <c r="K723" s="12">
        <v>30</v>
      </c>
      <c r="L723" s="12">
        <v>2.0099999999999998</v>
      </c>
      <c r="M723" s="12">
        <v>27.99</v>
      </c>
    </row>
    <row r="724" spans="1:13" x14ac:dyDescent="0.25">
      <c r="A724" s="7" t="s">
        <v>368</v>
      </c>
      <c r="B724" s="7" t="s">
        <v>1517</v>
      </c>
      <c r="C724" s="12">
        <v>10</v>
      </c>
      <c r="D724" s="7" t="s">
        <v>2419</v>
      </c>
      <c r="E724" s="8">
        <v>45751</v>
      </c>
      <c r="F724" s="8">
        <v>45778</v>
      </c>
      <c r="G724" s="12">
        <v>20.28</v>
      </c>
      <c r="H724" s="12">
        <v>0</v>
      </c>
      <c r="I724" s="12">
        <v>1.36</v>
      </c>
      <c r="J724" s="12">
        <v>1.36</v>
      </c>
      <c r="K724" s="12">
        <v>20.28</v>
      </c>
      <c r="L724" s="12">
        <v>1.36</v>
      </c>
      <c r="M724" s="12">
        <v>18.920000000000002</v>
      </c>
    </row>
    <row r="725" spans="1:13" x14ac:dyDescent="0.25">
      <c r="A725" s="7" t="s">
        <v>369</v>
      </c>
      <c r="B725" s="7" t="s">
        <v>1518</v>
      </c>
      <c r="C725" s="12">
        <v>10</v>
      </c>
      <c r="D725" s="7" t="s">
        <v>2419</v>
      </c>
      <c r="E725" s="8">
        <v>45751</v>
      </c>
      <c r="F725" s="8">
        <v>45778</v>
      </c>
      <c r="G725" s="12">
        <v>46.26</v>
      </c>
      <c r="H725" s="12">
        <v>0</v>
      </c>
      <c r="I725" s="12">
        <v>3.11</v>
      </c>
      <c r="J725" s="12">
        <v>3.11</v>
      </c>
      <c r="K725" s="12">
        <v>46.26</v>
      </c>
      <c r="L725" s="12">
        <v>3.11</v>
      </c>
      <c r="M725" s="12">
        <v>43.15</v>
      </c>
    </row>
    <row r="726" spans="1:13" x14ac:dyDescent="0.25">
      <c r="A726" s="7" t="s">
        <v>370</v>
      </c>
      <c r="B726" s="7" t="s">
        <v>1383</v>
      </c>
      <c r="C726" s="12">
        <v>10</v>
      </c>
      <c r="D726" s="7" t="s">
        <v>2419</v>
      </c>
      <c r="E726" s="8">
        <v>45751</v>
      </c>
      <c r="F726" s="8">
        <v>45778</v>
      </c>
      <c r="G726" s="12">
        <v>15.84</v>
      </c>
      <c r="H726" s="12">
        <v>0</v>
      </c>
      <c r="I726" s="12">
        <v>1.06</v>
      </c>
      <c r="J726" s="12">
        <v>1.06</v>
      </c>
      <c r="K726" s="12">
        <v>15.84</v>
      </c>
      <c r="L726" s="12">
        <v>1.06</v>
      </c>
      <c r="M726" s="12">
        <v>14.78</v>
      </c>
    </row>
    <row r="727" spans="1:13" x14ac:dyDescent="0.25">
      <c r="A727" s="7" t="s">
        <v>371</v>
      </c>
      <c r="B727" s="7" t="s">
        <v>1519</v>
      </c>
      <c r="C727" s="12">
        <v>10</v>
      </c>
      <c r="D727" s="7" t="s">
        <v>2419</v>
      </c>
      <c r="E727" s="8">
        <v>45751</v>
      </c>
      <c r="F727" s="8">
        <v>45778</v>
      </c>
      <c r="G727" s="12">
        <v>25.46</v>
      </c>
      <c r="H727" s="12">
        <v>0</v>
      </c>
      <c r="I727" s="12">
        <v>1.71</v>
      </c>
      <c r="J727" s="12">
        <v>1.71</v>
      </c>
      <c r="K727" s="12">
        <v>25.46</v>
      </c>
      <c r="L727" s="12">
        <v>1.71</v>
      </c>
      <c r="M727" s="12">
        <v>23.75</v>
      </c>
    </row>
    <row r="728" spans="1:13" x14ac:dyDescent="0.25">
      <c r="A728" s="7" t="s">
        <v>1163</v>
      </c>
      <c r="B728" s="7" t="s">
        <v>2292</v>
      </c>
      <c r="C728" s="12">
        <v>10</v>
      </c>
      <c r="D728" s="7" t="s">
        <v>2419</v>
      </c>
      <c r="E728" s="8">
        <v>45751</v>
      </c>
      <c r="F728" s="8">
        <v>45778</v>
      </c>
      <c r="G728" s="12">
        <v>1260</v>
      </c>
      <c r="H728" s="12">
        <v>0</v>
      </c>
      <c r="I728" s="12">
        <v>84.58</v>
      </c>
      <c r="J728" s="12">
        <v>84.58</v>
      </c>
      <c r="K728" s="12">
        <v>1260</v>
      </c>
      <c r="L728" s="12">
        <v>84.58</v>
      </c>
      <c r="M728" s="12">
        <v>1175.42</v>
      </c>
    </row>
    <row r="729" spans="1:13" x14ac:dyDescent="0.25">
      <c r="A729" s="7" t="s">
        <v>372</v>
      </c>
      <c r="B729" s="7" t="s">
        <v>1520</v>
      </c>
      <c r="C729" s="12">
        <v>10</v>
      </c>
      <c r="D729" s="7" t="s">
        <v>2419</v>
      </c>
      <c r="E729" s="8">
        <v>45751</v>
      </c>
      <c r="F729" s="8">
        <v>45778</v>
      </c>
      <c r="G729" s="12">
        <v>1.97</v>
      </c>
      <c r="H729" s="12">
        <v>0</v>
      </c>
      <c r="I729" s="12">
        <v>0.13</v>
      </c>
      <c r="J729" s="12">
        <v>0.13</v>
      </c>
      <c r="K729" s="12">
        <v>1.97</v>
      </c>
      <c r="L729" s="12">
        <v>0.13</v>
      </c>
      <c r="M729" s="12">
        <v>1.84</v>
      </c>
    </row>
    <row r="730" spans="1:13" x14ac:dyDescent="0.25">
      <c r="A730" s="7" t="s">
        <v>373</v>
      </c>
      <c r="B730" s="7" t="s">
        <v>1521</v>
      </c>
      <c r="C730" s="12">
        <v>10</v>
      </c>
      <c r="D730" s="7" t="s">
        <v>2419</v>
      </c>
      <c r="E730" s="8">
        <v>45751</v>
      </c>
      <c r="F730" s="8">
        <v>45778</v>
      </c>
      <c r="G730" s="12">
        <v>1.97</v>
      </c>
      <c r="H730" s="12">
        <v>0</v>
      </c>
      <c r="I730" s="12">
        <v>0.13</v>
      </c>
      <c r="J730" s="12">
        <v>0.13</v>
      </c>
      <c r="K730" s="12">
        <v>1.97</v>
      </c>
      <c r="L730" s="12">
        <v>0.13</v>
      </c>
      <c r="M730" s="12">
        <v>1.84</v>
      </c>
    </row>
    <row r="731" spans="1:13" x14ac:dyDescent="0.25">
      <c r="A731" s="7" t="s">
        <v>374</v>
      </c>
      <c r="B731" s="7" t="s">
        <v>1522</v>
      </c>
      <c r="C731" s="12">
        <v>10</v>
      </c>
      <c r="D731" s="7" t="s">
        <v>2419</v>
      </c>
      <c r="E731" s="8">
        <v>45751</v>
      </c>
      <c r="F731" s="8">
        <v>45778</v>
      </c>
      <c r="G731" s="12">
        <v>1.97</v>
      </c>
      <c r="H731" s="12">
        <v>0</v>
      </c>
      <c r="I731" s="12">
        <v>0.13</v>
      </c>
      <c r="J731" s="12">
        <v>0.13</v>
      </c>
      <c r="K731" s="12">
        <v>1.97</v>
      </c>
      <c r="L731" s="12">
        <v>0.13</v>
      </c>
      <c r="M731" s="12">
        <v>1.84</v>
      </c>
    </row>
    <row r="732" spans="1:13" x14ac:dyDescent="0.25">
      <c r="A732" s="7" t="s">
        <v>375</v>
      </c>
      <c r="B732" s="7" t="s">
        <v>1523</v>
      </c>
      <c r="C732" s="12">
        <v>10</v>
      </c>
      <c r="D732" s="7" t="s">
        <v>2419</v>
      </c>
      <c r="E732" s="8">
        <v>45751</v>
      </c>
      <c r="F732" s="8">
        <v>45778</v>
      </c>
      <c r="G732" s="12">
        <v>1.97</v>
      </c>
      <c r="H732" s="12">
        <v>0</v>
      </c>
      <c r="I732" s="12">
        <v>0.13</v>
      </c>
      <c r="J732" s="12">
        <v>0.13</v>
      </c>
      <c r="K732" s="12">
        <v>1.97</v>
      </c>
      <c r="L732" s="12">
        <v>0.13</v>
      </c>
      <c r="M732" s="12">
        <v>1.84</v>
      </c>
    </row>
    <row r="733" spans="1:13" x14ac:dyDescent="0.25">
      <c r="A733" s="7" t="s">
        <v>376</v>
      </c>
      <c r="B733" s="7" t="s">
        <v>1524</v>
      </c>
      <c r="C733" s="12">
        <v>10</v>
      </c>
      <c r="D733" s="7" t="s">
        <v>2419</v>
      </c>
      <c r="E733" s="8">
        <v>45751</v>
      </c>
      <c r="F733" s="8">
        <v>45778</v>
      </c>
      <c r="G733" s="12">
        <v>1.97</v>
      </c>
      <c r="H733" s="12">
        <v>0</v>
      </c>
      <c r="I733" s="12">
        <v>0.13</v>
      </c>
      <c r="J733" s="12">
        <v>0.13</v>
      </c>
      <c r="K733" s="12">
        <v>1.97</v>
      </c>
      <c r="L733" s="12">
        <v>0.13</v>
      </c>
      <c r="M733" s="12">
        <v>1.84</v>
      </c>
    </row>
    <row r="734" spans="1:13" x14ac:dyDescent="0.25">
      <c r="A734" s="7" t="s">
        <v>377</v>
      </c>
      <c r="B734" s="7" t="s">
        <v>1525</v>
      </c>
      <c r="C734" s="12">
        <v>10</v>
      </c>
      <c r="D734" s="7" t="s">
        <v>2419</v>
      </c>
      <c r="E734" s="8">
        <v>45751</v>
      </c>
      <c r="F734" s="8">
        <v>45778</v>
      </c>
      <c r="G734" s="12">
        <v>1.97</v>
      </c>
      <c r="H734" s="12">
        <v>0</v>
      </c>
      <c r="I734" s="12">
        <v>0.13</v>
      </c>
      <c r="J734" s="12">
        <v>0.13</v>
      </c>
      <c r="K734" s="12">
        <v>1.97</v>
      </c>
      <c r="L734" s="12">
        <v>0.13</v>
      </c>
      <c r="M734" s="12">
        <v>1.84</v>
      </c>
    </row>
    <row r="735" spans="1:13" x14ac:dyDescent="0.25">
      <c r="A735" s="7" t="s">
        <v>378</v>
      </c>
      <c r="B735" s="7" t="s">
        <v>1526</v>
      </c>
      <c r="C735" s="12">
        <v>10</v>
      </c>
      <c r="D735" s="7" t="s">
        <v>2419</v>
      </c>
      <c r="E735" s="8">
        <v>45751</v>
      </c>
      <c r="F735" s="8">
        <v>45778</v>
      </c>
      <c r="G735" s="12">
        <v>92.6</v>
      </c>
      <c r="H735" s="12">
        <v>0</v>
      </c>
      <c r="I735" s="12">
        <v>6.22</v>
      </c>
      <c r="J735" s="12">
        <v>6.22</v>
      </c>
      <c r="K735" s="12">
        <v>92.6</v>
      </c>
      <c r="L735" s="12">
        <v>6.22</v>
      </c>
      <c r="M735" s="12">
        <v>86.38</v>
      </c>
    </row>
    <row r="736" spans="1:13" x14ac:dyDescent="0.25">
      <c r="A736" s="7" t="s">
        <v>379</v>
      </c>
      <c r="B736" s="7" t="s">
        <v>1527</v>
      </c>
      <c r="C736" s="12">
        <v>10</v>
      </c>
      <c r="D736" s="7" t="s">
        <v>2419</v>
      </c>
      <c r="E736" s="8">
        <v>45751</v>
      </c>
      <c r="F736" s="8">
        <v>45778</v>
      </c>
      <c r="G736" s="12">
        <v>6.34</v>
      </c>
      <c r="H736" s="12">
        <v>0</v>
      </c>
      <c r="I736" s="12">
        <v>0.43</v>
      </c>
      <c r="J736" s="12">
        <v>0.43</v>
      </c>
      <c r="K736" s="12">
        <v>6.34</v>
      </c>
      <c r="L736" s="12">
        <v>0.43</v>
      </c>
      <c r="M736" s="12">
        <v>5.91</v>
      </c>
    </row>
    <row r="737" spans="1:13" x14ac:dyDescent="0.25">
      <c r="A737" s="7" t="s">
        <v>380</v>
      </c>
      <c r="B737" s="7" t="s">
        <v>1528</v>
      </c>
      <c r="C737" s="12">
        <v>10</v>
      </c>
      <c r="D737" s="7" t="s">
        <v>2419</v>
      </c>
      <c r="E737" s="8">
        <v>45751</v>
      </c>
      <c r="F737" s="8">
        <v>45778</v>
      </c>
      <c r="G737" s="12">
        <v>9.9600000000000009</v>
      </c>
      <c r="H737" s="12">
        <v>0</v>
      </c>
      <c r="I737" s="12">
        <v>0.67</v>
      </c>
      <c r="J737" s="12">
        <v>0.67</v>
      </c>
      <c r="K737" s="12">
        <v>9.9600000000000009</v>
      </c>
      <c r="L737" s="12">
        <v>0.67</v>
      </c>
      <c r="M737" s="12">
        <v>9.2899999999999991</v>
      </c>
    </row>
    <row r="738" spans="1:13" x14ac:dyDescent="0.25">
      <c r="A738" s="7" t="s">
        <v>381</v>
      </c>
      <c r="B738" s="7" t="s">
        <v>1529</v>
      </c>
      <c r="C738" s="12">
        <v>10</v>
      </c>
      <c r="D738" s="7" t="s">
        <v>2419</v>
      </c>
      <c r="E738" s="8">
        <v>45751</v>
      </c>
      <c r="F738" s="8">
        <v>45778</v>
      </c>
      <c r="G738" s="12">
        <v>7.62</v>
      </c>
      <c r="H738" s="12">
        <v>0</v>
      </c>
      <c r="I738" s="12">
        <v>0.51</v>
      </c>
      <c r="J738" s="12">
        <v>0.51</v>
      </c>
      <c r="K738" s="12">
        <v>7.62</v>
      </c>
      <c r="L738" s="12">
        <v>0.51</v>
      </c>
      <c r="M738" s="12">
        <v>7.11</v>
      </c>
    </row>
    <row r="739" spans="1:13" x14ac:dyDescent="0.25">
      <c r="A739" s="7" t="s">
        <v>382</v>
      </c>
      <c r="B739" s="7" t="s">
        <v>1530</v>
      </c>
      <c r="C739" s="12">
        <v>10</v>
      </c>
      <c r="D739" s="7" t="s">
        <v>2419</v>
      </c>
      <c r="E739" s="8">
        <v>45751</v>
      </c>
      <c r="F739" s="8">
        <v>45778</v>
      </c>
      <c r="G739" s="12">
        <v>76.48</v>
      </c>
      <c r="H739" s="12">
        <v>0</v>
      </c>
      <c r="I739" s="12">
        <v>5.13</v>
      </c>
      <c r="J739" s="12">
        <v>5.13</v>
      </c>
      <c r="K739" s="12">
        <v>76.48</v>
      </c>
      <c r="L739" s="12">
        <v>5.13</v>
      </c>
      <c r="M739" s="12">
        <v>71.349999999999994</v>
      </c>
    </row>
    <row r="740" spans="1:13" x14ac:dyDescent="0.25">
      <c r="A740" s="7" t="s">
        <v>383</v>
      </c>
      <c r="B740" s="7" t="s">
        <v>1531</v>
      </c>
      <c r="C740" s="12">
        <v>10</v>
      </c>
      <c r="D740" s="7" t="s">
        <v>2419</v>
      </c>
      <c r="E740" s="8">
        <v>45751</v>
      </c>
      <c r="F740" s="8">
        <v>45778</v>
      </c>
      <c r="G740" s="12">
        <v>121.6</v>
      </c>
      <c r="H740" s="12">
        <v>0</v>
      </c>
      <c r="I740" s="12">
        <v>8.16</v>
      </c>
      <c r="J740" s="12">
        <v>8.16</v>
      </c>
      <c r="K740" s="12">
        <v>121.6</v>
      </c>
      <c r="L740" s="12">
        <v>8.16</v>
      </c>
      <c r="M740" s="12">
        <v>113.44</v>
      </c>
    </row>
    <row r="741" spans="1:13" x14ac:dyDescent="0.25">
      <c r="A741" s="7" t="s">
        <v>384</v>
      </c>
      <c r="B741" s="7" t="s">
        <v>1532</v>
      </c>
      <c r="C741" s="12">
        <v>10</v>
      </c>
      <c r="D741" s="7" t="s">
        <v>2419</v>
      </c>
      <c r="E741" s="8">
        <v>45751</v>
      </c>
      <c r="F741" s="8">
        <v>45778</v>
      </c>
      <c r="G741" s="12">
        <v>13.14</v>
      </c>
      <c r="H741" s="12">
        <v>0</v>
      </c>
      <c r="I741" s="12">
        <v>0.88</v>
      </c>
      <c r="J741" s="12">
        <v>0.88</v>
      </c>
      <c r="K741" s="12">
        <v>13.14</v>
      </c>
      <c r="L741" s="12">
        <v>0.88</v>
      </c>
      <c r="M741" s="12">
        <v>12.26</v>
      </c>
    </row>
    <row r="742" spans="1:13" x14ac:dyDescent="0.25">
      <c r="A742" s="7" t="s">
        <v>385</v>
      </c>
      <c r="B742" s="7" t="s">
        <v>1533</v>
      </c>
      <c r="C742" s="12">
        <v>10</v>
      </c>
      <c r="D742" s="7" t="s">
        <v>2419</v>
      </c>
      <c r="E742" s="8">
        <v>45751</v>
      </c>
      <c r="F742" s="8">
        <v>45778</v>
      </c>
      <c r="G742" s="12">
        <v>21.66</v>
      </c>
      <c r="H742" s="12">
        <v>0</v>
      </c>
      <c r="I742" s="12">
        <v>1.45</v>
      </c>
      <c r="J742" s="12">
        <v>1.45</v>
      </c>
      <c r="K742" s="12">
        <v>21.66</v>
      </c>
      <c r="L742" s="12">
        <v>1.45</v>
      </c>
      <c r="M742" s="12">
        <v>20.21</v>
      </c>
    </row>
    <row r="743" spans="1:13" x14ac:dyDescent="0.25">
      <c r="A743" s="7" t="s">
        <v>386</v>
      </c>
      <c r="B743" s="7" t="s">
        <v>1534</v>
      </c>
      <c r="C743" s="12">
        <v>10</v>
      </c>
      <c r="D743" s="7" t="s">
        <v>2419</v>
      </c>
      <c r="E743" s="8">
        <v>45751</v>
      </c>
      <c r="F743" s="8">
        <v>45778</v>
      </c>
      <c r="G743" s="12">
        <v>29.7</v>
      </c>
      <c r="H743" s="12">
        <v>0</v>
      </c>
      <c r="I743" s="12">
        <v>1.99</v>
      </c>
      <c r="J743" s="12">
        <v>1.99</v>
      </c>
      <c r="K743" s="12">
        <v>29.7</v>
      </c>
      <c r="L743" s="12">
        <v>1.99</v>
      </c>
      <c r="M743" s="12">
        <v>27.71</v>
      </c>
    </row>
    <row r="744" spans="1:13" x14ac:dyDescent="0.25">
      <c r="A744" s="7" t="s">
        <v>387</v>
      </c>
      <c r="B744" s="7" t="s">
        <v>1535</v>
      </c>
      <c r="C744" s="12">
        <v>10</v>
      </c>
      <c r="D744" s="7" t="s">
        <v>2419</v>
      </c>
      <c r="E744" s="8">
        <v>45751</v>
      </c>
      <c r="F744" s="8">
        <v>45778</v>
      </c>
      <c r="G744" s="12">
        <v>13.44</v>
      </c>
      <c r="H744" s="12">
        <v>0</v>
      </c>
      <c r="I744" s="12">
        <v>0.9</v>
      </c>
      <c r="J744" s="12">
        <v>0.9</v>
      </c>
      <c r="K744" s="12">
        <v>13.44</v>
      </c>
      <c r="L744" s="12">
        <v>0.9</v>
      </c>
      <c r="M744" s="12">
        <v>12.54</v>
      </c>
    </row>
    <row r="745" spans="1:13" x14ac:dyDescent="0.25">
      <c r="A745" s="7" t="s">
        <v>388</v>
      </c>
      <c r="B745" s="7" t="s">
        <v>1536</v>
      </c>
      <c r="C745" s="12">
        <v>10</v>
      </c>
      <c r="D745" s="7" t="s">
        <v>2419</v>
      </c>
      <c r="E745" s="8">
        <v>45751</v>
      </c>
      <c r="F745" s="8">
        <v>45778</v>
      </c>
      <c r="G745" s="12">
        <v>160.91999999999999</v>
      </c>
      <c r="H745" s="12">
        <v>0</v>
      </c>
      <c r="I745" s="12">
        <v>10.8</v>
      </c>
      <c r="J745" s="12">
        <v>10.8</v>
      </c>
      <c r="K745" s="12">
        <v>160.91999999999999</v>
      </c>
      <c r="L745" s="12">
        <v>10.8</v>
      </c>
      <c r="M745" s="12">
        <v>150.12</v>
      </c>
    </row>
    <row r="746" spans="1:13" x14ac:dyDescent="0.25">
      <c r="A746" s="7" t="s">
        <v>389</v>
      </c>
      <c r="B746" s="7" t="s">
        <v>1537</v>
      </c>
      <c r="C746" s="12">
        <v>10</v>
      </c>
      <c r="D746" s="7" t="s">
        <v>2419</v>
      </c>
      <c r="E746" s="8">
        <v>45751</v>
      </c>
      <c r="F746" s="8">
        <v>45778</v>
      </c>
      <c r="G746" s="12">
        <v>3.53</v>
      </c>
      <c r="H746" s="12">
        <v>0</v>
      </c>
      <c r="I746" s="12">
        <v>0.24</v>
      </c>
      <c r="J746" s="12">
        <v>0.24</v>
      </c>
      <c r="K746" s="12">
        <v>3.53</v>
      </c>
      <c r="L746" s="12">
        <v>0.24</v>
      </c>
      <c r="M746" s="12">
        <v>3.29</v>
      </c>
    </row>
    <row r="747" spans="1:13" x14ac:dyDescent="0.25">
      <c r="A747" s="7" t="s">
        <v>1164</v>
      </c>
      <c r="B747" s="7" t="s">
        <v>2293</v>
      </c>
      <c r="C747" s="12">
        <v>10</v>
      </c>
      <c r="D747" s="7" t="s">
        <v>2419</v>
      </c>
      <c r="E747" s="8">
        <v>45751</v>
      </c>
      <c r="F747" s="8">
        <v>45778</v>
      </c>
      <c r="G747" s="12">
        <v>396.7</v>
      </c>
      <c r="H747" s="12">
        <v>0</v>
      </c>
      <c r="I747" s="12">
        <v>26.63</v>
      </c>
      <c r="J747" s="12">
        <v>26.63</v>
      </c>
      <c r="K747" s="12">
        <v>396.7</v>
      </c>
      <c r="L747" s="12">
        <v>26.63</v>
      </c>
      <c r="M747" s="12">
        <v>370.07</v>
      </c>
    </row>
    <row r="748" spans="1:13" x14ac:dyDescent="0.25">
      <c r="A748" s="7" t="s">
        <v>1165</v>
      </c>
      <c r="B748" s="7" t="s">
        <v>2294</v>
      </c>
      <c r="C748" s="12">
        <v>10</v>
      </c>
      <c r="D748" s="7" t="s">
        <v>2419</v>
      </c>
      <c r="E748" s="8">
        <v>45751</v>
      </c>
      <c r="F748" s="8">
        <v>45778</v>
      </c>
      <c r="G748" s="12">
        <v>38.950000000000003</v>
      </c>
      <c r="H748" s="12">
        <v>0</v>
      </c>
      <c r="I748" s="12">
        <v>2.61</v>
      </c>
      <c r="J748" s="12">
        <v>2.61</v>
      </c>
      <c r="K748" s="12">
        <v>38.950000000000003</v>
      </c>
      <c r="L748" s="12">
        <v>2.61</v>
      </c>
      <c r="M748" s="12">
        <v>36.340000000000003</v>
      </c>
    </row>
    <row r="749" spans="1:13" x14ac:dyDescent="0.25">
      <c r="A749" s="7" t="s">
        <v>390</v>
      </c>
      <c r="B749" s="7" t="s">
        <v>1538</v>
      </c>
      <c r="C749" s="12">
        <v>10</v>
      </c>
      <c r="D749" s="7" t="s">
        <v>2419</v>
      </c>
      <c r="E749" s="8">
        <v>45751</v>
      </c>
      <c r="F749" s="8">
        <v>45778</v>
      </c>
      <c r="G749" s="12">
        <v>20.16</v>
      </c>
      <c r="H749" s="12">
        <v>0</v>
      </c>
      <c r="I749" s="12">
        <v>1.35</v>
      </c>
      <c r="J749" s="12">
        <v>1.35</v>
      </c>
      <c r="K749" s="12">
        <v>20.16</v>
      </c>
      <c r="L749" s="12">
        <v>1.35</v>
      </c>
      <c r="M749" s="12">
        <v>18.809999999999999</v>
      </c>
    </row>
    <row r="750" spans="1:13" x14ac:dyDescent="0.25">
      <c r="A750" s="7" t="s">
        <v>391</v>
      </c>
      <c r="B750" s="7" t="s">
        <v>1539</v>
      </c>
      <c r="C750" s="12">
        <v>10</v>
      </c>
      <c r="D750" s="7" t="s">
        <v>2419</v>
      </c>
      <c r="E750" s="8">
        <v>45751</v>
      </c>
      <c r="F750" s="8">
        <v>45778</v>
      </c>
      <c r="G750" s="12">
        <v>11.4</v>
      </c>
      <c r="H750" s="12">
        <v>0</v>
      </c>
      <c r="I750" s="12">
        <v>0.77</v>
      </c>
      <c r="J750" s="12">
        <v>0.77</v>
      </c>
      <c r="K750" s="12">
        <v>11.4</v>
      </c>
      <c r="L750" s="12">
        <v>0.77</v>
      </c>
      <c r="M750" s="12">
        <v>10.63</v>
      </c>
    </row>
    <row r="751" spans="1:13" x14ac:dyDescent="0.25">
      <c r="A751" s="7" t="s">
        <v>392</v>
      </c>
      <c r="B751" s="7" t="s">
        <v>1540</v>
      </c>
      <c r="C751" s="12">
        <v>10</v>
      </c>
      <c r="D751" s="7" t="s">
        <v>2419</v>
      </c>
      <c r="E751" s="8">
        <v>45751</v>
      </c>
      <c r="F751" s="8">
        <v>45778</v>
      </c>
      <c r="G751" s="12">
        <v>30.5</v>
      </c>
      <c r="H751" s="12">
        <v>0</v>
      </c>
      <c r="I751" s="12">
        <v>2.0499999999999998</v>
      </c>
      <c r="J751" s="12">
        <v>2.0499999999999998</v>
      </c>
      <c r="K751" s="12">
        <v>30.5</v>
      </c>
      <c r="L751" s="12">
        <v>2.0499999999999998</v>
      </c>
      <c r="M751" s="12">
        <v>28.45</v>
      </c>
    </row>
    <row r="752" spans="1:13" x14ac:dyDescent="0.25">
      <c r="A752" s="7" t="s">
        <v>393</v>
      </c>
      <c r="B752" s="7" t="s">
        <v>1541</v>
      </c>
      <c r="C752" s="12">
        <v>10</v>
      </c>
      <c r="D752" s="7" t="s">
        <v>2419</v>
      </c>
      <c r="E752" s="8">
        <v>45751</v>
      </c>
      <c r="F752" s="8">
        <v>45778</v>
      </c>
      <c r="G752" s="12">
        <v>14.64</v>
      </c>
      <c r="H752" s="12">
        <v>0</v>
      </c>
      <c r="I752" s="12">
        <v>0.98</v>
      </c>
      <c r="J752" s="12">
        <v>0.98</v>
      </c>
      <c r="K752" s="12">
        <v>14.64</v>
      </c>
      <c r="L752" s="12">
        <v>0.98</v>
      </c>
      <c r="M752" s="12">
        <v>13.66</v>
      </c>
    </row>
    <row r="753" spans="1:13" x14ac:dyDescent="0.25">
      <c r="A753" s="7" t="s">
        <v>1166</v>
      </c>
      <c r="B753" s="7" t="s">
        <v>2295</v>
      </c>
      <c r="C753" s="12">
        <v>10</v>
      </c>
      <c r="D753" s="7" t="s">
        <v>2419</v>
      </c>
      <c r="E753" s="8">
        <v>45751</v>
      </c>
      <c r="F753" s="8">
        <v>45778</v>
      </c>
      <c r="G753" s="12">
        <v>12.52</v>
      </c>
      <c r="H753" s="12">
        <v>0</v>
      </c>
      <c r="I753" s="12">
        <v>0.84</v>
      </c>
      <c r="J753" s="12">
        <v>0.84</v>
      </c>
      <c r="K753" s="12">
        <v>12.52</v>
      </c>
      <c r="L753" s="12">
        <v>0.84</v>
      </c>
      <c r="M753" s="12">
        <v>11.68</v>
      </c>
    </row>
    <row r="754" spans="1:13" x14ac:dyDescent="0.25">
      <c r="A754" s="7" t="s">
        <v>1167</v>
      </c>
      <c r="B754" s="7" t="s">
        <v>2296</v>
      </c>
      <c r="C754" s="12">
        <v>10</v>
      </c>
      <c r="D754" s="7" t="s">
        <v>2419</v>
      </c>
      <c r="E754" s="8">
        <v>45751</v>
      </c>
      <c r="F754" s="8">
        <v>45778</v>
      </c>
      <c r="G754" s="12">
        <v>99.8</v>
      </c>
      <c r="H754" s="12">
        <v>0</v>
      </c>
      <c r="I754" s="12">
        <v>6.7</v>
      </c>
      <c r="J754" s="12">
        <v>6.7</v>
      </c>
      <c r="K754" s="12">
        <v>99.8</v>
      </c>
      <c r="L754" s="12">
        <v>6.7</v>
      </c>
      <c r="M754" s="12">
        <v>93.1</v>
      </c>
    </row>
    <row r="755" spans="1:13" x14ac:dyDescent="0.25">
      <c r="A755" s="7" t="s">
        <v>1168</v>
      </c>
      <c r="B755" s="7" t="s">
        <v>2297</v>
      </c>
      <c r="C755" s="12">
        <v>10</v>
      </c>
      <c r="D755" s="7" t="s">
        <v>2419</v>
      </c>
      <c r="E755" s="8">
        <v>45751</v>
      </c>
      <c r="F755" s="8">
        <v>45778</v>
      </c>
      <c r="G755" s="12">
        <v>99.8</v>
      </c>
      <c r="H755" s="12">
        <v>0</v>
      </c>
      <c r="I755" s="12">
        <v>6.7</v>
      </c>
      <c r="J755" s="12">
        <v>6.7</v>
      </c>
      <c r="K755" s="12">
        <v>99.8</v>
      </c>
      <c r="L755" s="12">
        <v>6.7</v>
      </c>
      <c r="M755" s="12">
        <v>93.1</v>
      </c>
    </row>
    <row r="756" spans="1:13" x14ac:dyDescent="0.25">
      <c r="A756" s="7" t="s">
        <v>1169</v>
      </c>
      <c r="B756" s="7" t="s">
        <v>2298</v>
      </c>
      <c r="C756" s="12">
        <v>10</v>
      </c>
      <c r="D756" s="7" t="s">
        <v>2419</v>
      </c>
      <c r="E756" s="8">
        <v>45751</v>
      </c>
      <c r="F756" s="8">
        <v>45778</v>
      </c>
      <c r="G756" s="12">
        <v>93.76</v>
      </c>
      <c r="H756" s="12">
        <v>0</v>
      </c>
      <c r="I756" s="12">
        <v>6.29</v>
      </c>
      <c r="J756" s="12">
        <v>6.29</v>
      </c>
      <c r="K756" s="12">
        <v>93.76</v>
      </c>
      <c r="L756" s="12">
        <v>6.29</v>
      </c>
      <c r="M756" s="12">
        <v>87.47</v>
      </c>
    </row>
    <row r="757" spans="1:13" x14ac:dyDescent="0.25">
      <c r="A757" s="7" t="s">
        <v>1170</v>
      </c>
      <c r="B757" s="7" t="s">
        <v>2299</v>
      </c>
      <c r="C757" s="12">
        <v>10</v>
      </c>
      <c r="D757" s="7" t="s">
        <v>2419</v>
      </c>
      <c r="E757" s="8">
        <v>45751</v>
      </c>
      <c r="F757" s="8">
        <v>45778</v>
      </c>
      <c r="G757" s="12">
        <v>31.22</v>
      </c>
      <c r="H757" s="12">
        <v>0</v>
      </c>
      <c r="I757" s="12">
        <v>2.1</v>
      </c>
      <c r="J757" s="12">
        <v>2.1</v>
      </c>
      <c r="K757" s="12">
        <v>31.22</v>
      </c>
      <c r="L757" s="12">
        <v>2.1</v>
      </c>
      <c r="M757" s="12">
        <v>29.12</v>
      </c>
    </row>
    <row r="758" spans="1:13" x14ac:dyDescent="0.25">
      <c r="A758" s="7" t="s">
        <v>1171</v>
      </c>
      <c r="B758" s="7" t="s">
        <v>2300</v>
      </c>
      <c r="C758" s="12">
        <v>10</v>
      </c>
      <c r="D758" s="7" t="s">
        <v>2419</v>
      </c>
      <c r="E758" s="8">
        <v>45751</v>
      </c>
      <c r="F758" s="8">
        <v>45778</v>
      </c>
      <c r="G758" s="12">
        <v>68.08</v>
      </c>
      <c r="H758" s="12">
        <v>0</v>
      </c>
      <c r="I758" s="12">
        <v>4.57</v>
      </c>
      <c r="J758" s="12">
        <v>4.57</v>
      </c>
      <c r="K758" s="12">
        <v>68.08</v>
      </c>
      <c r="L758" s="12">
        <v>4.57</v>
      </c>
      <c r="M758" s="12">
        <v>63.51</v>
      </c>
    </row>
    <row r="759" spans="1:13" x14ac:dyDescent="0.25">
      <c r="A759" s="7" t="s">
        <v>394</v>
      </c>
      <c r="B759" s="7" t="s">
        <v>1542</v>
      </c>
      <c r="C759" s="12">
        <v>10</v>
      </c>
      <c r="D759" s="7" t="s">
        <v>2419</v>
      </c>
      <c r="E759" s="8">
        <v>45751</v>
      </c>
      <c r="F759" s="8">
        <v>45778</v>
      </c>
      <c r="G759" s="12">
        <v>30.6</v>
      </c>
      <c r="H759" s="12">
        <v>0</v>
      </c>
      <c r="I759" s="12">
        <v>2.0499999999999998</v>
      </c>
      <c r="J759" s="12">
        <v>2.0499999999999998</v>
      </c>
      <c r="K759" s="12">
        <v>30.6</v>
      </c>
      <c r="L759" s="12">
        <v>2.0499999999999998</v>
      </c>
      <c r="M759" s="12">
        <v>28.55</v>
      </c>
    </row>
    <row r="760" spans="1:13" x14ac:dyDescent="0.25">
      <c r="A760" s="7" t="s">
        <v>395</v>
      </c>
      <c r="B760" s="7" t="s">
        <v>1543</v>
      </c>
      <c r="C760" s="12">
        <v>10</v>
      </c>
      <c r="D760" s="7" t="s">
        <v>2419</v>
      </c>
      <c r="E760" s="8">
        <v>45751</v>
      </c>
      <c r="F760" s="8">
        <v>45778</v>
      </c>
      <c r="G760" s="12">
        <v>8.34</v>
      </c>
      <c r="H760" s="12">
        <v>0</v>
      </c>
      <c r="I760" s="12">
        <v>0.56000000000000005</v>
      </c>
      <c r="J760" s="12">
        <v>0.56000000000000005</v>
      </c>
      <c r="K760" s="12">
        <v>8.34</v>
      </c>
      <c r="L760" s="12">
        <v>0.56000000000000005</v>
      </c>
      <c r="M760" s="12">
        <v>7.78</v>
      </c>
    </row>
    <row r="761" spans="1:13" x14ac:dyDescent="0.25">
      <c r="A761" s="7" t="s">
        <v>396</v>
      </c>
      <c r="B761" s="7" t="s">
        <v>1544</v>
      </c>
      <c r="C761" s="12">
        <v>10</v>
      </c>
      <c r="D761" s="7" t="s">
        <v>2419</v>
      </c>
      <c r="E761" s="8">
        <v>45751</v>
      </c>
      <c r="F761" s="8">
        <v>45778</v>
      </c>
      <c r="G761" s="12">
        <v>18.2</v>
      </c>
      <c r="H761" s="12">
        <v>0</v>
      </c>
      <c r="I761" s="12">
        <v>1.22</v>
      </c>
      <c r="J761" s="12">
        <v>1.22</v>
      </c>
      <c r="K761" s="12">
        <v>18.2</v>
      </c>
      <c r="L761" s="12">
        <v>1.22</v>
      </c>
      <c r="M761" s="12">
        <v>16.98</v>
      </c>
    </row>
    <row r="762" spans="1:13" x14ac:dyDescent="0.25">
      <c r="A762" s="7" t="s">
        <v>397</v>
      </c>
      <c r="B762" s="7" t="s">
        <v>1545</v>
      </c>
      <c r="C762" s="12">
        <v>10</v>
      </c>
      <c r="D762" s="7" t="s">
        <v>2419</v>
      </c>
      <c r="E762" s="8">
        <v>45751</v>
      </c>
      <c r="F762" s="8">
        <v>45778</v>
      </c>
      <c r="G762" s="12">
        <v>19.88</v>
      </c>
      <c r="H762" s="12">
        <v>0</v>
      </c>
      <c r="I762" s="12">
        <v>1.33</v>
      </c>
      <c r="J762" s="12">
        <v>1.33</v>
      </c>
      <c r="K762" s="12">
        <v>19.88</v>
      </c>
      <c r="L762" s="12">
        <v>1.33</v>
      </c>
      <c r="M762" s="12">
        <v>18.55</v>
      </c>
    </row>
    <row r="763" spans="1:13" x14ac:dyDescent="0.25">
      <c r="A763" s="7" t="s">
        <v>398</v>
      </c>
      <c r="B763" s="7" t="s">
        <v>1546</v>
      </c>
      <c r="C763" s="12">
        <v>10</v>
      </c>
      <c r="D763" s="7" t="s">
        <v>2419</v>
      </c>
      <c r="E763" s="8">
        <v>45751</v>
      </c>
      <c r="F763" s="8">
        <v>45778</v>
      </c>
      <c r="G763" s="12">
        <v>50.52</v>
      </c>
      <c r="H763" s="12">
        <v>0</v>
      </c>
      <c r="I763" s="12">
        <v>3.39</v>
      </c>
      <c r="J763" s="12">
        <v>3.39</v>
      </c>
      <c r="K763" s="12">
        <v>50.52</v>
      </c>
      <c r="L763" s="12">
        <v>3.39</v>
      </c>
      <c r="M763" s="12">
        <v>47.13</v>
      </c>
    </row>
    <row r="764" spans="1:13" x14ac:dyDescent="0.25">
      <c r="A764" s="7" t="s">
        <v>399</v>
      </c>
      <c r="B764" s="7" t="s">
        <v>1547</v>
      </c>
      <c r="C764" s="12">
        <v>10</v>
      </c>
      <c r="D764" s="7" t="s">
        <v>2419</v>
      </c>
      <c r="E764" s="8">
        <v>45751</v>
      </c>
      <c r="F764" s="8">
        <v>45778</v>
      </c>
      <c r="G764" s="12">
        <v>55.44</v>
      </c>
      <c r="H764" s="12">
        <v>0</v>
      </c>
      <c r="I764" s="12">
        <v>3.72</v>
      </c>
      <c r="J764" s="12">
        <v>3.72</v>
      </c>
      <c r="K764" s="12">
        <v>55.44</v>
      </c>
      <c r="L764" s="12">
        <v>3.72</v>
      </c>
      <c r="M764" s="12">
        <v>51.72</v>
      </c>
    </row>
    <row r="765" spans="1:13" x14ac:dyDescent="0.25">
      <c r="A765" s="7" t="s">
        <v>400</v>
      </c>
      <c r="B765" s="7" t="s">
        <v>1548</v>
      </c>
      <c r="C765" s="12">
        <v>10</v>
      </c>
      <c r="D765" s="7" t="s">
        <v>2419</v>
      </c>
      <c r="E765" s="8">
        <v>45751</v>
      </c>
      <c r="F765" s="8">
        <v>45778</v>
      </c>
      <c r="G765" s="12">
        <v>19.079999999999998</v>
      </c>
      <c r="H765" s="12">
        <v>0</v>
      </c>
      <c r="I765" s="12">
        <v>1.28</v>
      </c>
      <c r="J765" s="12">
        <v>1.28</v>
      </c>
      <c r="K765" s="12">
        <v>19.079999999999998</v>
      </c>
      <c r="L765" s="12">
        <v>1.28</v>
      </c>
      <c r="M765" s="12">
        <v>17.8</v>
      </c>
    </row>
    <row r="766" spans="1:13" x14ac:dyDescent="0.25">
      <c r="A766" s="7" t="s">
        <v>401</v>
      </c>
      <c r="B766" s="7" t="s">
        <v>1549</v>
      </c>
      <c r="C766" s="12">
        <v>10</v>
      </c>
      <c r="D766" s="7" t="s">
        <v>2419</v>
      </c>
      <c r="E766" s="8">
        <v>45751</v>
      </c>
      <c r="F766" s="8">
        <v>45778</v>
      </c>
      <c r="G766" s="12">
        <v>63.84</v>
      </c>
      <c r="H766" s="12">
        <v>0</v>
      </c>
      <c r="I766" s="12">
        <v>4.29</v>
      </c>
      <c r="J766" s="12">
        <v>4.29</v>
      </c>
      <c r="K766" s="12">
        <v>63.84</v>
      </c>
      <c r="L766" s="12">
        <v>4.29</v>
      </c>
      <c r="M766" s="12">
        <v>59.55</v>
      </c>
    </row>
    <row r="767" spans="1:13" x14ac:dyDescent="0.25">
      <c r="A767" s="7" t="s">
        <v>402</v>
      </c>
      <c r="B767" s="7" t="s">
        <v>1550</v>
      </c>
      <c r="C767" s="12">
        <v>10</v>
      </c>
      <c r="D767" s="7" t="s">
        <v>2419</v>
      </c>
      <c r="E767" s="8">
        <v>45751</v>
      </c>
      <c r="F767" s="8">
        <v>45778</v>
      </c>
      <c r="G767" s="12">
        <v>24.24</v>
      </c>
      <c r="H767" s="12">
        <v>0</v>
      </c>
      <c r="I767" s="12">
        <v>1.63</v>
      </c>
      <c r="J767" s="12">
        <v>1.63</v>
      </c>
      <c r="K767" s="12">
        <v>24.24</v>
      </c>
      <c r="L767" s="12">
        <v>1.63</v>
      </c>
      <c r="M767" s="12">
        <v>22.61</v>
      </c>
    </row>
    <row r="768" spans="1:13" x14ac:dyDescent="0.25">
      <c r="A768" s="7" t="s">
        <v>403</v>
      </c>
      <c r="B768" s="7" t="s">
        <v>1551</v>
      </c>
      <c r="C768" s="12">
        <v>10</v>
      </c>
      <c r="D768" s="7" t="s">
        <v>2419</v>
      </c>
      <c r="E768" s="8">
        <v>45751</v>
      </c>
      <c r="F768" s="8">
        <v>45778</v>
      </c>
      <c r="G768" s="12">
        <v>111.9</v>
      </c>
      <c r="H768" s="12">
        <v>0</v>
      </c>
      <c r="I768" s="12">
        <v>7.51</v>
      </c>
      <c r="J768" s="12">
        <v>7.51</v>
      </c>
      <c r="K768" s="12">
        <v>111.9</v>
      </c>
      <c r="L768" s="12">
        <v>7.51</v>
      </c>
      <c r="M768" s="12">
        <v>104.39</v>
      </c>
    </row>
    <row r="769" spans="1:13" x14ac:dyDescent="0.25">
      <c r="A769" s="7" t="s">
        <v>404</v>
      </c>
      <c r="B769" s="7" t="s">
        <v>1552</v>
      </c>
      <c r="C769" s="12">
        <v>10</v>
      </c>
      <c r="D769" s="7" t="s">
        <v>2419</v>
      </c>
      <c r="E769" s="8">
        <v>45751</v>
      </c>
      <c r="F769" s="8">
        <v>45778</v>
      </c>
      <c r="G769" s="12">
        <v>25.2</v>
      </c>
      <c r="H769" s="12">
        <v>0</v>
      </c>
      <c r="I769" s="12">
        <v>1.69</v>
      </c>
      <c r="J769" s="12">
        <v>1.69</v>
      </c>
      <c r="K769" s="12">
        <v>25.2</v>
      </c>
      <c r="L769" s="12">
        <v>1.69</v>
      </c>
      <c r="M769" s="12">
        <v>23.51</v>
      </c>
    </row>
    <row r="770" spans="1:13" x14ac:dyDescent="0.25">
      <c r="A770" s="7" t="s">
        <v>405</v>
      </c>
      <c r="B770" s="7" t="s">
        <v>1552</v>
      </c>
      <c r="C770" s="12">
        <v>10</v>
      </c>
      <c r="D770" s="7" t="s">
        <v>2419</v>
      </c>
      <c r="E770" s="8">
        <v>45751</v>
      </c>
      <c r="F770" s="8">
        <v>45778</v>
      </c>
      <c r="G770" s="12">
        <v>37.799999999999997</v>
      </c>
      <c r="H770" s="12">
        <v>0</v>
      </c>
      <c r="I770" s="12">
        <v>2.54</v>
      </c>
      <c r="J770" s="12">
        <v>2.54</v>
      </c>
      <c r="K770" s="12">
        <v>37.799999999999997</v>
      </c>
      <c r="L770" s="12">
        <v>2.54</v>
      </c>
      <c r="M770" s="12">
        <v>35.26</v>
      </c>
    </row>
    <row r="771" spans="1:13" x14ac:dyDescent="0.25">
      <c r="A771" s="7" t="s">
        <v>406</v>
      </c>
      <c r="B771" s="7" t="s">
        <v>1553</v>
      </c>
      <c r="C771" s="12">
        <v>10</v>
      </c>
      <c r="D771" s="7" t="s">
        <v>2419</v>
      </c>
      <c r="E771" s="8">
        <v>45751</v>
      </c>
      <c r="F771" s="8">
        <v>45778</v>
      </c>
      <c r="G771" s="12">
        <v>18.96</v>
      </c>
      <c r="H771" s="12">
        <v>0</v>
      </c>
      <c r="I771" s="12">
        <v>1.27</v>
      </c>
      <c r="J771" s="12">
        <v>1.27</v>
      </c>
      <c r="K771" s="12">
        <v>18.96</v>
      </c>
      <c r="L771" s="12">
        <v>1.27</v>
      </c>
      <c r="M771" s="12">
        <v>17.690000000000001</v>
      </c>
    </row>
    <row r="772" spans="1:13" x14ac:dyDescent="0.25">
      <c r="A772" s="7" t="s">
        <v>407</v>
      </c>
      <c r="B772" s="7" t="s">
        <v>1554</v>
      </c>
      <c r="C772" s="12">
        <v>10</v>
      </c>
      <c r="D772" s="7" t="s">
        <v>2419</v>
      </c>
      <c r="E772" s="8">
        <v>45751</v>
      </c>
      <c r="F772" s="8">
        <v>45778</v>
      </c>
      <c r="G772" s="12">
        <v>21.6</v>
      </c>
      <c r="H772" s="12">
        <v>0</v>
      </c>
      <c r="I772" s="12">
        <v>1.45</v>
      </c>
      <c r="J772" s="12">
        <v>1.45</v>
      </c>
      <c r="K772" s="12">
        <v>21.6</v>
      </c>
      <c r="L772" s="12">
        <v>1.45</v>
      </c>
      <c r="M772" s="12">
        <v>20.149999999999999</v>
      </c>
    </row>
    <row r="773" spans="1:13" x14ac:dyDescent="0.25">
      <c r="A773" s="7" t="s">
        <v>408</v>
      </c>
      <c r="B773" s="7" t="s">
        <v>1555</v>
      </c>
      <c r="C773" s="12">
        <v>10</v>
      </c>
      <c r="D773" s="7" t="s">
        <v>2419</v>
      </c>
      <c r="E773" s="8">
        <v>45751</v>
      </c>
      <c r="F773" s="8">
        <v>45778</v>
      </c>
      <c r="G773" s="12">
        <v>15.84</v>
      </c>
      <c r="H773" s="12">
        <v>0</v>
      </c>
      <c r="I773" s="12">
        <v>1.06</v>
      </c>
      <c r="J773" s="12">
        <v>1.06</v>
      </c>
      <c r="K773" s="12">
        <v>15.84</v>
      </c>
      <c r="L773" s="12">
        <v>1.06</v>
      </c>
      <c r="M773" s="12">
        <v>14.78</v>
      </c>
    </row>
    <row r="774" spans="1:13" x14ac:dyDescent="0.25">
      <c r="A774" s="7" t="s">
        <v>409</v>
      </c>
      <c r="B774" s="7" t="s">
        <v>1556</v>
      </c>
      <c r="C774" s="12">
        <v>10</v>
      </c>
      <c r="D774" s="7" t="s">
        <v>2419</v>
      </c>
      <c r="E774" s="8">
        <v>45751</v>
      </c>
      <c r="F774" s="8">
        <v>45778</v>
      </c>
      <c r="G774" s="12">
        <v>16.38</v>
      </c>
      <c r="H774" s="12">
        <v>0</v>
      </c>
      <c r="I774" s="12">
        <v>1.1000000000000001</v>
      </c>
      <c r="J774" s="12">
        <v>1.1000000000000001</v>
      </c>
      <c r="K774" s="12">
        <v>16.38</v>
      </c>
      <c r="L774" s="12">
        <v>1.1000000000000001</v>
      </c>
      <c r="M774" s="12">
        <v>15.28</v>
      </c>
    </row>
    <row r="775" spans="1:13" x14ac:dyDescent="0.25">
      <c r="A775" s="7" t="s">
        <v>410</v>
      </c>
      <c r="B775" s="7" t="s">
        <v>1557</v>
      </c>
      <c r="C775" s="12">
        <v>10</v>
      </c>
      <c r="D775" s="7" t="s">
        <v>2419</v>
      </c>
      <c r="E775" s="8">
        <v>45751</v>
      </c>
      <c r="F775" s="8">
        <v>45778</v>
      </c>
      <c r="G775" s="12">
        <v>399.6</v>
      </c>
      <c r="H775" s="12">
        <v>0</v>
      </c>
      <c r="I775" s="12">
        <v>26.82</v>
      </c>
      <c r="J775" s="12">
        <v>26.82</v>
      </c>
      <c r="K775" s="12">
        <v>399.6</v>
      </c>
      <c r="L775" s="12">
        <v>26.82</v>
      </c>
      <c r="M775" s="12">
        <v>372.78</v>
      </c>
    </row>
    <row r="776" spans="1:13" x14ac:dyDescent="0.25">
      <c r="A776" s="7" t="s">
        <v>411</v>
      </c>
      <c r="B776" s="7" t="s">
        <v>1558</v>
      </c>
      <c r="C776" s="12">
        <v>10</v>
      </c>
      <c r="D776" s="7" t="s">
        <v>2419</v>
      </c>
      <c r="E776" s="8">
        <v>45751</v>
      </c>
      <c r="F776" s="8">
        <v>45778</v>
      </c>
      <c r="G776" s="12">
        <v>33.6</v>
      </c>
      <c r="H776" s="12">
        <v>0</v>
      </c>
      <c r="I776" s="12">
        <v>2.2599999999999998</v>
      </c>
      <c r="J776" s="12">
        <v>2.2599999999999998</v>
      </c>
      <c r="K776" s="12">
        <v>33.6</v>
      </c>
      <c r="L776" s="12">
        <v>2.2599999999999998</v>
      </c>
      <c r="M776" s="12">
        <v>31.34</v>
      </c>
    </row>
    <row r="777" spans="1:13" x14ac:dyDescent="0.25">
      <c r="A777" s="7" t="s">
        <v>412</v>
      </c>
      <c r="B777" s="7" t="s">
        <v>1559</v>
      </c>
      <c r="C777" s="12">
        <v>10</v>
      </c>
      <c r="D777" s="7" t="s">
        <v>2419</v>
      </c>
      <c r="E777" s="8">
        <v>45751</v>
      </c>
      <c r="F777" s="8">
        <v>45778</v>
      </c>
      <c r="G777" s="12">
        <v>29.8</v>
      </c>
      <c r="H777" s="12">
        <v>0</v>
      </c>
      <c r="I777" s="12">
        <v>2</v>
      </c>
      <c r="J777" s="12">
        <v>2</v>
      </c>
      <c r="K777" s="12">
        <v>29.8</v>
      </c>
      <c r="L777" s="12">
        <v>2</v>
      </c>
      <c r="M777" s="12">
        <v>27.8</v>
      </c>
    </row>
    <row r="778" spans="1:13" x14ac:dyDescent="0.25">
      <c r="A778" s="7" t="s">
        <v>413</v>
      </c>
      <c r="B778" s="7" t="s">
        <v>1560</v>
      </c>
      <c r="C778" s="12">
        <v>10</v>
      </c>
      <c r="D778" s="7" t="s">
        <v>2419</v>
      </c>
      <c r="E778" s="8">
        <v>45751</v>
      </c>
      <c r="F778" s="8">
        <v>45778</v>
      </c>
      <c r="G778" s="12">
        <v>53.7</v>
      </c>
      <c r="H778" s="12">
        <v>0</v>
      </c>
      <c r="I778" s="12">
        <v>3.6</v>
      </c>
      <c r="J778" s="12">
        <v>3.6</v>
      </c>
      <c r="K778" s="12">
        <v>53.7</v>
      </c>
      <c r="L778" s="12">
        <v>3.6</v>
      </c>
      <c r="M778" s="12">
        <v>50.1</v>
      </c>
    </row>
    <row r="779" spans="1:13" x14ac:dyDescent="0.25">
      <c r="A779" s="7" t="s">
        <v>414</v>
      </c>
      <c r="B779" s="7" t="s">
        <v>1561</v>
      </c>
      <c r="C779" s="12">
        <v>10</v>
      </c>
      <c r="D779" s="7" t="s">
        <v>2419</v>
      </c>
      <c r="E779" s="8">
        <v>45751</v>
      </c>
      <c r="F779" s="8">
        <v>45778</v>
      </c>
      <c r="G779" s="12">
        <v>49.29</v>
      </c>
      <c r="H779" s="12">
        <v>0</v>
      </c>
      <c r="I779" s="12">
        <v>3.31</v>
      </c>
      <c r="J779" s="12">
        <v>3.31</v>
      </c>
      <c r="K779" s="12">
        <v>49.29</v>
      </c>
      <c r="L779" s="12">
        <v>3.31</v>
      </c>
      <c r="M779" s="12">
        <v>45.98</v>
      </c>
    </row>
    <row r="780" spans="1:13" x14ac:dyDescent="0.25">
      <c r="A780" s="7" t="s">
        <v>415</v>
      </c>
      <c r="B780" s="7" t="s">
        <v>1562</v>
      </c>
      <c r="C780" s="12">
        <v>10</v>
      </c>
      <c r="D780" s="7" t="s">
        <v>2419</v>
      </c>
      <c r="E780" s="8">
        <v>45751</v>
      </c>
      <c r="F780" s="8">
        <v>45778</v>
      </c>
      <c r="G780" s="12">
        <v>38.56</v>
      </c>
      <c r="H780" s="12">
        <v>0</v>
      </c>
      <c r="I780" s="12">
        <v>2.59</v>
      </c>
      <c r="J780" s="12">
        <v>2.59</v>
      </c>
      <c r="K780" s="12">
        <v>38.56</v>
      </c>
      <c r="L780" s="12">
        <v>2.59</v>
      </c>
      <c r="M780" s="12">
        <v>35.97</v>
      </c>
    </row>
    <row r="781" spans="1:13" x14ac:dyDescent="0.25">
      <c r="A781" s="7" t="s">
        <v>416</v>
      </c>
      <c r="B781" s="7" t="s">
        <v>1563</v>
      </c>
      <c r="C781" s="12">
        <v>10</v>
      </c>
      <c r="D781" s="7" t="s">
        <v>2419</v>
      </c>
      <c r="E781" s="8">
        <v>45751</v>
      </c>
      <c r="F781" s="8">
        <v>45778</v>
      </c>
      <c r="G781" s="12">
        <v>39.840000000000003</v>
      </c>
      <c r="H781" s="12">
        <v>0</v>
      </c>
      <c r="I781" s="12">
        <v>2.67</v>
      </c>
      <c r="J781" s="12">
        <v>2.67</v>
      </c>
      <c r="K781" s="12">
        <v>39.840000000000003</v>
      </c>
      <c r="L781" s="12">
        <v>2.67</v>
      </c>
      <c r="M781" s="12">
        <v>37.17</v>
      </c>
    </row>
    <row r="782" spans="1:13" x14ac:dyDescent="0.25">
      <c r="A782" s="7" t="s">
        <v>417</v>
      </c>
      <c r="B782" s="7" t="s">
        <v>1564</v>
      </c>
      <c r="C782" s="12">
        <v>10</v>
      </c>
      <c r="D782" s="7" t="s">
        <v>2419</v>
      </c>
      <c r="E782" s="8">
        <v>45751</v>
      </c>
      <c r="F782" s="8">
        <v>45778</v>
      </c>
      <c r="G782" s="12">
        <v>25.5</v>
      </c>
      <c r="H782" s="12">
        <v>0</v>
      </c>
      <c r="I782" s="12">
        <v>1.71</v>
      </c>
      <c r="J782" s="12">
        <v>1.71</v>
      </c>
      <c r="K782" s="12">
        <v>25.5</v>
      </c>
      <c r="L782" s="12">
        <v>1.71</v>
      </c>
      <c r="M782" s="12">
        <v>23.79</v>
      </c>
    </row>
    <row r="783" spans="1:13" x14ac:dyDescent="0.25">
      <c r="A783" s="7" t="s">
        <v>418</v>
      </c>
      <c r="B783" s="7" t="s">
        <v>1565</v>
      </c>
      <c r="C783" s="12">
        <v>10</v>
      </c>
      <c r="D783" s="7" t="s">
        <v>2419</v>
      </c>
      <c r="E783" s="8">
        <v>45751</v>
      </c>
      <c r="F783" s="8">
        <v>45778</v>
      </c>
      <c r="G783" s="12">
        <v>44.24</v>
      </c>
      <c r="H783" s="12">
        <v>0</v>
      </c>
      <c r="I783" s="12">
        <v>2.97</v>
      </c>
      <c r="J783" s="12">
        <v>2.97</v>
      </c>
      <c r="K783" s="12">
        <v>44.24</v>
      </c>
      <c r="L783" s="12">
        <v>2.97</v>
      </c>
      <c r="M783" s="12">
        <v>41.27</v>
      </c>
    </row>
    <row r="784" spans="1:13" x14ac:dyDescent="0.25">
      <c r="A784" s="7" t="s">
        <v>419</v>
      </c>
      <c r="B784" s="7" t="s">
        <v>1566</v>
      </c>
      <c r="C784" s="12">
        <v>10</v>
      </c>
      <c r="D784" s="7" t="s">
        <v>2419</v>
      </c>
      <c r="E784" s="8">
        <v>45751</v>
      </c>
      <c r="F784" s="8">
        <v>45778</v>
      </c>
      <c r="G784" s="12">
        <v>58.86</v>
      </c>
      <c r="H784" s="12">
        <v>0</v>
      </c>
      <c r="I784" s="12">
        <v>3.95</v>
      </c>
      <c r="J784" s="12">
        <v>3.95</v>
      </c>
      <c r="K784" s="12">
        <v>58.86</v>
      </c>
      <c r="L784" s="12">
        <v>3.95</v>
      </c>
      <c r="M784" s="12">
        <v>54.91</v>
      </c>
    </row>
    <row r="785" spans="1:13" x14ac:dyDescent="0.25">
      <c r="A785" s="7" t="s">
        <v>420</v>
      </c>
      <c r="B785" s="7" t="s">
        <v>1567</v>
      </c>
      <c r="C785" s="12">
        <v>10</v>
      </c>
      <c r="D785" s="7" t="s">
        <v>2419</v>
      </c>
      <c r="E785" s="8">
        <v>45751</v>
      </c>
      <c r="F785" s="8">
        <v>45778</v>
      </c>
      <c r="G785" s="12">
        <v>43.54</v>
      </c>
      <c r="H785" s="12">
        <v>0</v>
      </c>
      <c r="I785" s="12">
        <v>2.92</v>
      </c>
      <c r="J785" s="12">
        <v>2.92</v>
      </c>
      <c r="K785" s="12">
        <v>43.54</v>
      </c>
      <c r="L785" s="12">
        <v>2.92</v>
      </c>
      <c r="M785" s="12">
        <v>40.619999999999997</v>
      </c>
    </row>
    <row r="786" spans="1:13" x14ac:dyDescent="0.25">
      <c r="A786" s="7" t="s">
        <v>421</v>
      </c>
      <c r="B786" s="7" t="s">
        <v>1568</v>
      </c>
      <c r="C786" s="12">
        <v>10</v>
      </c>
      <c r="D786" s="7" t="s">
        <v>2419</v>
      </c>
      <c r="E786" s="8">
        <v>45751</v>
      </c>
      <c r="F786" s="8">
        <v>45778</v>
      </c>
      <c r="G786" s="12">
        <v>24.55</v>
      </c>
      <c r="H786" s="12">
        <v>0</v>
      </c>
      <c r="I786" s="12">
        <v>1.65</v>
      </c>
      <c r="J786" s="12">
        <v>1.65</v>
      </c>
      <c r="K786" s="12">
        <v>24.55</v>
      </c>
      <c r="L786" s="12">
        <v>1.65</v>
      </c>
      <c r="M786" s="12">
        <v>22.9</v>
      </c>
    </row>
    <row r="787" spans="1:13" x14ac:dyDescent="0.25">
      <c r="A787" s="7" t="s">
        <v>422</v>
      </c>
      <c r="B787" s="7" t="s">
        <v>1569</v>
      </c>
      <c r="C787" s="12">
        <v>10</v>
      </c>
      <c r="D787" s="7" t="s">
        <v>2419</v>
      </c>
      <c r="E787" s="8">
        <v>45751</v>
      </c>
      <c r="F787" s="8">
        <v>45778</v>
      </c>
      <c r="G787" s="12">
        <v>2.95</v>
      </c>
      <c r="H787" s="12">
        <v>0</v>
      </c>
      <c r="I787" s="12">
        <v>0.2</v>
      </c>
      <c r="J787" s="12">
        <v>0.2</v>
      </c>
      <c r="K787" s="12">
        <v>2.95</v>
      </c>
      <c r="L787" s="12">
        <v>0.2</v>
      </c>
      <c r="M787" s="12">
        <v>2.75</v>
      </c>
    </row>
    <row r="788" spans="1:13" x14ac:dyDescent="0.25">
      <c r="A788" s="7" t="s">
        <v>423</v>
      </c>
      <c r="B788" s="7" t="s">
        <v>1570</v>
      </c>
      <c r="C788" s="12">
        <v>10</v>
      </c>
      <c r="D788" s="7" t="s">
        <v>2419</v>
      </c>
      <c r="E788" s="8">
        <v>45751</v>
      </c>
      <c r="F788" s="8">
        <v>45778</v>
      </c>
      <c r="G788" s="12">
        <v>22.12</v>
      </c>
      <c r="H788" s="12">
        <v>0</v>
      </c>
      <c r="I788" s="12">
        <v>1.48</v>
      </c>
      <c r="J788" s="12">
        <v>1.48</v>
      </c>
      <c r="K788" s="12">
        <v>22.12</v>
      </c>
      <c r="L788" s="12">
        <v>1.48</v>
      </c>
      <c r="M788" s="12">
        <v>20.64</v>
      </c>
    </row>
    <row r="789" spans="1:13" x14ac:dyDescent="0.25">
      <c r="A789" s="7" t="s">
        <v>424</v>
      </c>
      <c r="B789" s="7" t="s">
        <v>1571</v>
      </c>
      <c r="C789" s="12">
        <v>10</v>
      </c>
      <c r="D789" s="7" t="s">
        <v>2419</v>
      </c>
      <c r="E789" s="8">
        <v>45751</v>
      </c>
      <c r="F789" s="8">
        <v>45778</v>
      </c>
      <c r="G789" s="12">
        <v>7.02</v>
      </c>
      <c r="H789" s="12">
        <v>0</v>
      </c>
      <c r="I789" s="12">
        <v>0.47</v>
      </c>
      <c r="J789" s="12">
        <v>0.47</v>
      </c>
      <c r="K789" s="12">
        <v>7.02</v>
      </c>
      <c r="L789" s="12">
        <v>0.47</v>
      </c>
      <c r="M789" s="12">
        <v>6.55</v>
      </c>
    </row>
    <row r="790" spans="1:13" x14ac:dyDescent="0.25">
      <c r="A790" s="7" t="s">
        <v>425</v>
      </c>
      <c r="B790" s="7" t="s">
        <v>1572</v>
      </c>
      <c r="C790" s="12">
        <v>10</v>
      </c>
      <c r="D790" s="7" t="s">
        <v>2419</v>
      </c>
      <c r="E790" s="8">
        <v>45751</v>
      </c>
      <c r="F790" s="8">
        <v>45778</v>
      </c>
      <c r="G790" s="12">
        <v>8.4600000000000009</v>
      </c>
      <c r="H790" s="12">
        <v>0</v>
      </c>
      <c r="I790" s="12">
        <v>0.56999999999999995</v>
      </c>
      <c r="J790" s="12">
        <v>0.56999999999999995</v>
      </c>
      <c r="K790" s="12">
        <v>8.4600000000000009</v>
      </c>
      <c r="L790" s="12">
        <v>0.56999999999999995</v>
      </c>
      <c r="M790" s="12">
        <v>7.89</v>
      </c>
    </row>
    <row r="791" spans="1:13" x14ac:dyDescent="0.25">
      <c r="A791" s="7" t="s">
        <v>426</v>
      </c>
      <c r="B791" s="7" t="s">
        <v>1573</v>
      </c>
      <c r="C791" s="12">
        <v>10</v>
      </c>
      <c r="D791" s="7" t="s">
        <v>2419</v>
      </c>
      <c r="E791" s="8">
        <v>45751</v>
      </c>
      <c r="F791" s="8">
        <v>45778</v>
      </c>
      <c r="G791" s="12">
        <v>8.4600000000000009</v>
      </c>
      <c r="H791" s="12">
        <v>0</v>
      </c>
      <c r="I791" s="12">
        <v>0.56999999999999995</v>
      </c>
      <c r="J791" s="12">
        <v>0.56999999999999995</v>
      </c>
      <c r="K791" s="12">
        <v>8.4600000000000009</v>
      </c>
      <c r="L791" s="12">
        <v>0.56999999999999995</v>
      </c>
      <c r="M791" s="12">
        <v>7.89</v>
      </c>
    </row>
    <row r="792" spans="1:13" x14ac:dyDescent="0.25">
      <c r="A792" s="7" t="s">
        <v>427</v>
      </c>
      <c r="B792" s="7" t="s">
        <v>1574</v>
      </c>
      <c r="C792" s="12">
        <v>10</v>
      </c>
      <c r="D792" s="7" t="s">
        <v>2419</v>
      </c>
      <c r="E792" s="8">
        <v>45751</v>
      </c>
      <c r="F792" s="8">
        <v>45778</v>
      </c>
      <c r="G792" s="12">
        <v>39.479999999999997</v>
      </c>
      <c r="H792" s="12">
        <v>0</v>
      </c>
      <c r="I792" s="12">
        <v>2.65</v>
      </c>
      <c r="J792" s="12">
        <v>2.65</v>
      </c>
      <c r="K792" s="12">
        <v>39.479999999999997</v>
      </c>
      <c r="L792" s="12">
        <v>2.65</v>
      </c>
      <c r="M792" s="12">
        <v>36.83</v>
      </c>
    </row>
    <row r="793" spans="1:13" x14ac:dyDescent="0.25">
      <c r="A793" s="7" t="s">
        <v>428</v>
      </c>
      <c r="B793" s="7" t="s">
        <v>1575</v>
      </c>
      <c r="C793" s="12">
        <v>10</v>
      </c>
      <c r="D793" s="7" t="s">
        <v>2419</v>
      </c>
      <c r="E793" s="8">
        <v>45751</v>
      </c>
      <c r="F793" s="8">
        <v>45778</v>
      </c>
      <c r="G793" s="12">
        <v>24.03</v>
      </c>
      <c r="H793" s="12">
        <v>0</v>
      </c>
      <c r="I793" s="12">
        <v>1.61</v>
      </c>
      <c r="J793" s="12">
        <v>1.61</v>
      </c>
      <c r="K793" s="12">
        <v>24.03</v>
      </c>
      <c r="L793" s="12">
        <v>1.61</v>
      </c>
      <c r="M793" s="12">
        <v>22.42</v>
      </c>
    </row>
    <row r="794" spans="1:13" x14ac:dyDescent="0.25">
      <c r="A794" s="7" t="s">
        <v>429</v>
      </c>
      <c r="B794" s="7" t="s">
        <v>1576</v>
      </c>
      <c r="C794" s="12">
        <v>10</v>
      </c>
      <c r="D794" s="7" t="s">
        <v>2419</v>
      </c>
      <c r="E794" s="8">
        <v>45751</v>
      </c>
      <c r="F794" s="8">
        <v>45778</v>
      </c>
      <c r="G794" s="12">
        <v>23.6</v>
      </c>
      <c r="H794" s="12">
        <v>0</v>
      </c>
      <c r="I794" s="12">
        <v>1.58</v>
      </c>
      <c r="J794" s="12">
        <v>1.58</v>
      </c>
      <c r="K794" s="12">
        <v>23.6</v>
      </c>
      <c r="L794" s="12">
        <v>1.58</v>
      </c>
      <c r="M794" s="12">
        <v>22.02</v>
      </c>
    </row>
    <row r="795" spans="1:13" x14ac:dyDescent="0.25">
      <c r="A795" s="7" t="s">
        <v>430</v>
      </c>
      <c r="B795" s="7" t="s">
        <v>1577</v>
      </c>
      <c r="C795" s="12">
        <v>10</v>
      </c>
      <c r="D795" s="7" t="s">
        <v>2419</v>
      </c>
      <c r="E795" s="8">
        <v>45751</v>
      </c>
      <c r="F795" s="8">
        <v>45778</v>
      </c>
      <c r="G795" s="12">
        <v>13.9</v>
      </c>
      <c r="H795" s="12">
        <v>0</v>
      </c>
      <c r="I795" s="12">
        <v>0.93</v>
      </c>
      <c r="J795" s="12">
        <v>0.93</v>
      </c>
      <c r="K795" s="12">
        <v>13.9</v>
      </c>
      <c r="L795" s="12">
        <v>0.93</v>
      </c>
      <c r="M795" s="12">
        <v>12.97</v>
      </c>
    </row>
    <row r="796" spans="1:13" x14ac:dyDescent="0.25">
      <c r="A796" s="7" t="s">
        <v>431</v>
      </c>
      <c r="B796" s="7" t="s">
        <v>1578</v>
      </c>
      <c r="C796" s="12">
        <v>10</v>
      </c>
      <c r="D796" s="7" t="s">
        <v>2419</v>
      </c>
      <c r="E796" s="8">
        <v>45751</v>
      </c>
      <c r="F796" s="8">
        <v>45778</v>
      </c>
      <c r="G796" s="12">
        <v>24.4</v>
      </c>
      <c r="H796" s="12">
        <v>0</v>
      </c>
      <c r="I796" s="12">
        <v>1.64</v>
      </c>
      <c r="J796" s="12">
        <v>1.64</v>
      </c>
      <c r="K796" s="12">
        <v>24.4</v>
      </c>
      <c r="L796" s="12">
        <v>1.64</v>
      </c>
      <c r="M796" s="12">
        <v>22.76</v>
      </c>
    </row>
    <row r="797" spans="1:13" x14ac:dyDescent="0.25">
      <c r="A797" s="7" t="s">
        <v>432</v>
      </c>
      <c r="B797" s="7" t="s">
        <v>1579</v>
      </c>
      <c r="C797" s="12">
        <v>10</v>
      </c>
      <c r="D797" s="7" t="s">
        <v>2419</v>
      </c>
      <c r="E797" s="8">
        <v>45751</v>
      </c>
      <c r="F797" s="8">
        <v>45778</v>
      </c>
      <c r="G797" s="12">
        <v>9.9499999999999993</v>
      </c>
      <c r="H797" s="12">
        <v>0</v>
      </c>
      <c r="I797" s="12">
        <v>0.67</v>
      </c>
      <c r="J797" s="12">
        <v>0.67</v>
      </c>
      <c r="K797" s="12">
        <v>9.9499999999999993</v>
      </c>
      <c r="L797" s="12">
        <v>0.67</v>
      </c>
      <c r="M797" s="12">
        <v>9.2799999999999994</v>
      </c>
    </row>
    <row r="798" spans="1:13" x14ac:dyDescent="0.25">
      <c r="A798" s="7" t="s">
        <v>433</v>
      </c>
      <c r="B798" s="7" t="s">
        <v>1580</v>
      </c>
      <c r="C798" s="12">
        <v>10</v>
      </c>
      <c r="D798" s="7" t="s">
        <v>2419</v>
      </c>
      <c r="E798" s="8">
        <v>45751</v>
      </c>
      <c r="F798" s="8">
        <v>45778</v>
      </c>
      <c r="G798" s="12">
        <v>16.48</v>
      </c>
      <c r="H798" s="12">
        <v>0</v>
      </c>
      <c r="I798" s="12">
        <v>1.1100000000000001</v>
      </c>
      <c r="J798" s="12">
        <v>1.1100000000000001</v>
      </c>
      <c r="K798" s="12">
        <v>16.48</v>
      </c>
      <c r="L798" s="12">
        <v>1.1100000000000001</v>
      </c>
      <c r="M798" s="12">
        <v>15.37</v>
      </c>
    </row>
    <row r="799" spans="1:13" x14ac:dyDescent="0.25">
      <c r="A799" s="7" t="s">
        <v>434</v>
      </c>
      <c r="B799" s="7" t="s">
        <v>1581</v>
      </c>
      <c r="C799" s="12">
        <v>10</v>
      </c>
      <c r="D799" s="7" t="s">
        <v>2419</v>
      </c>
      <c r="E799" s="8">
        <v>45751</v>
      </c>
      <c r="F799" s="8">
        <v>45778</v>
      </c>
      <c r="G799" s="12">
        <v>5.81</v>
      </c>
      <c r="H799" s="12">
        <v>0</v>
      </c>
      <c r="I799" s="12">
        <v>0.39</v>
      </c>
      <c r="J799" s="12">
        <v>0.39</v>
      </c>
      <c r="K799" s="12">
        <v>5.81</v>
      </c>
      <c r="L799" s="12">
        <v>0.39</v>
      </c>
      <c r="M799" s="12">
        <v>5.42</v>
      </c>
    </row>
    <row r="800" spans="1:13" x14ac:dyDescent="0.25">
      <c r="A800" s="7" t="s">
        <v>435</v>
      </c>
      <c r="B800" s="7" t="s">
        <v>1582</v>
      </c>
      <c r="C800" s="12">
        <v>10</v>
      </c>
      <c r="D800" s="7" t="s">
        <v>2419</v>
      </c>
      <c r="E800" s="8">
        <v>45751</v>
      </c>
      <c r="F800" s="8">
        <v>45778</v>
      </c>
      <c r="G800" s="12">
        <v>17.88</v>
      </c>
      <c r="H800" s="12">
        <v>0</v>
      </c>
      <c r="I800" s="12">
        <v>1.2</v>
      </c>
      <c r="J800" s="12">
        <v>1.2</v>
      </c>
      <c r="K800" s="12">
        <v>17.88</v>
      </c>
      <c r="L800" s="12">
        <v>1.2</v>
      </c>
      <c r="M800" s="12">
        <v>16.68</v>
      </c>
    </row>
    <row r="801" spans="1:13" x14ac:dyDescent="0.25">
      <c r="A801" s="7" t="s">
        <v>436</v>
      </c>
      <c r="B801" s="7" t="s">
        <v>1583</v>
      </c>
      <c r="C801" s="12">
        <v>10</v>
      </c>
      <c r="D801" s="7" t="s">
        <v>2419</v>
      </c>
      <c r="E801" s="8">
        <v>45751</v>
      </c>
      <c r="F801" s="8">
        <v>45778</v>
      </c>
      <c r="G801" s="12">
        <v>87.54</v>
      </c>
      <c r="H801" s="12">
        <v>0</v>
      </c>
      <c r="I801" s="12">
        <v>5.88</v>
      </c>
      <c r="J801" s="12">
        <v>5.88</v>
      </c>
      <c r="K801" s="12">
        <v>87.54</v>
      </c>
      <c r="L801" s="12">
        <v>5.88</v>
      </c>
      <c r="M801" s="12">
        <v>81.66</v>
      </c>
    </row>
    <row r="802" spans="1:13" x14ac:dyDescent="0.25">
      <c r="A802" s="7" t="s">
        <v>437</v>
      </c>
      <c r="B802" s="7" t="s">
        <v>1584</v>
      </c>
      <c r="C802" s="12">
        <v>10</v>
      </c>
      <c r="D802" s="7" t="s">
        <v>2419</v>
      </c>
      <c r="E802" s="8">
        <v>45751</v>
      </c>
      <c r="F802" s="8">
        <v>45778</v>
      </c>
      <c r="G802" s="12">
        <v>35.6</v>
      </c>
      <c r="H802" s="12">
        <v>0</v>
      </c>
      <c r="I802" s="12">
        <v>2.39</v>
      </c>
      <c r="J802" s="12">
        <v>2.39</v>
      </c>
      <c r="K802" s="12">
        <v>35.6</v>
      </c>
      <c r="L802" s="12">
        <v>2.39</v>
      </c>
      <c r="M802" s="12">
        <v>33.21</v>
      </c>
    </row>
    <row r="803" spans="1:13" x14ac:dyDescent="0.25">
      <c r="A803" s="7" t="s">
        <v>438</v>
      </c>
      <c r="B803" s="7" t="s">
        <v>1585</v>
      </c>
      <c r="C803" s="12">
        <v>10</v>
      </c>
      <c r="D803" s="7" t="s">
        <v>2419</v>
      </c>
      <c r="E803" s="8">
        <v>45751</v>
      </c>
      <c r="F803" s="8">
        <v>45778</v>
      </c>
      <c r="G803" s="12">
        <v>56.5</v>
      </c>
      <c r="H803" s="12">
        <v>0</v>
      </c>
      <c r="I803" s="12">
        <v>3.79</v>
      </c>
      <c r="J803" s="12">
        <v>3.79</v>
      </c>
      <c r="K803" s="12">
        <v>56.5</v>
      </c>
      <c r="L803" s="12">
        <v>3.79</v>
      </c>
      <c r="M803" s="12">
        <v>52.71</v>
      </c>
    </row>
    <row r="804" spans="1:13" x14ac:dyDescent="0.25">
      <c r="A804" s="7" t="s">
        <v>439</v>
      </c>
      <c r="B804" s="7" t="s">
        <v>1586</v>
      </c>
      <c r="C804" s="12">
        <v>10</v>
      </c>
      <c r="D804" s="7" t="s">
        <v>2419</v>
      </c>
      <c r="E804" s="8">
        <v>45751</v>
      </c>
      <c r="F804" s="8">
        <v>45778</v>
      </c>
      <c r="G804" s="12">
        <v>51.85</v>
      </c>
      <c r="H804" s="12">
        <v>0</v>
      </c>
      <c r="I804" s="12">
        <v>3.48</v>
      </c>
      <c r="J804" s="12">
        <v>3.48</v>
      </c>
      <c r="K804" s="12">
        <v>51.85</v>
      </c>
      <c r="L804" s="12">
        <v>3.48</v>
      </c>
      <c r="M804" s="12">
        <v>48.37</v>
      </c>
    </row>
    <row r="805" spans="1:13" x14ac:dyDescent="0.25">
      <c r="A805" s="7" t="s">
        <v>440</v>
      </c>
      <c r="B805" s="7" t="s">
        <v>1587</v>
      </c>
      <c r="C805" s="12">
        <v>10</v>
      </c>
      <c r="D805" s="7" t="s">
        <v>2419</v>
      </c>
      <c r="E805" s="8">
        <v>45751</v>
      </c>
      <c r="F805" s="8">
        <v>45778</v>
      </c>
      <c r="G805" s="12">
        <v>14.34</v>
      </c>
      <c r="H805" s="12">
        <v>0</v>
      </c>
      <c r="I805" s="12">
        <v>0.96</v>
      </c>
      <c r="J805" s="12">
        <v>0.96</v>
      </c>
      <c r="K805" s="12">
        <v>14.34</v>
      </c>
      <c r="L805" s="12">
        <v>0.96</v>
      </c>
      <c r="M805" s="12">
        <v>13.38</v>
      </c>
    </row>
    <row r="806" spans="1:13" x14ac:dyDescent="0.25">
      <c r="A806" s="7" t="s">
        <v>441</v>
      </c>
      <c r="B806" s="7" t="s">
        <v>1588</v>
      </c>
      <c r="C806" s="12">
        <v>10</v>
      </c>
      <c r="D806" s="7" t="s">
        <v>2419</v>
      </c>
      <c r="E806" s="8">
        <v>45751</v>
      </c>
      <c r="F806" s="8">
        <v>45778</v>
      </c>
      <c r="G806" s="12">
        <v>60.42</v>
      </c>
      <c r="H806" s="12">
        <v>0</v>
      </c>
      <c r="I806" s="12">
        <v>4.0599999999999996</v>
      </c>
      <c r="J806" s="12">
        <v>4.0599999999999996</v>
      </c>
      <c r="K806" s="12">
        <v>60.42</v>
      </c>
      <c r="L806" s="12">
        <v>4.0599999999999996</v>
      </c>
      <c r="M806" s="12">
        <v>56.36</v>
      </c>
    </row>
    <row r="807" spans="1:13" x14ac:dyDescent="0.25">
      <c r="A807" s="7" t="s">
        <v>442</v>
      </c>
      <c r="B807" s="7" t="s">
        <v>1589</v>
      </c>
      <c r="C807" s="12">
        <v>10</v>
      </c>
      <c r="D807" s="7" t="s">
        <v>2419</v>
      </c>
      <c r="E807" s="8">
        <v>45751</v>
      </c>
      <c r="F807" s="8">
        <v>45778</v>
      </c>
      <c r="G807" s="12">
        <v>113.76</v>
      </c>
      <c r="H807" s="12">
        <v>0</v>
      </c>
      <c r="I807" s="12">
        <v>7.64</v>
      </c>
      <c r="J807" s="12">
        <v>7.64</v>
      </c>
      <c r="K807" s="12">
        <v>113.76</v>
      </c>
      <c r="L807" s="12">
        <v>7.64</v>
      </c>
      <c r="M807" s="12">
        <v>106.12</v>
      </c>
    </row>
    <row r="808" spans="1:13" x14ac:dyDescent="0.25">
      <c r="A808" s="7" t="s">
        <v>443</v>
      </c>
      <c r="B808" s="7" t="s">
        <v>1590</v>
      </c>
      <c r="C808" s="12">
        <v>10</v>
      </c>
      <c r="D808" s="7" t="s">
        <v>2419</v>
      </c>
      <c r="E808" s="8">
        <v>45751</v>
      </c>
      <c r="F808" s="8">
        <v>45778</v>
      </c>
      <c r="G808" s="12">
        <v>92.68</v>
      </c>
      <c r="H808" s="12">
        <v>0</v>
      </c>
      <c r="I808" s="12">
        <v>6.22</v>
      </c>
      <c r="J808" s="12">
        <v>6.22</v>
      </c>
      <c r="K808" s="12">
        <v>92.68</v>
      </c>
      <c r="L808" s="12">
        <v>6.22</v>
      </c>
      <c r="M808" s="12">
        <v>86.46</v>
      </c>
    </row>
    <row r="809" spans="1:13" x14ac:dyDescent="0.25">
      <c r="A809" s="7" t="s">
        <v>444</v>
      </c>
      <c r="B809" s="7" t="s">
        <v>1591</v>
      </c>
      <c r="C809" s="12">
        <v>10</v>
      </c>
      <c r="D809" s="7" t="s">
        <v>2419</v>
      </c>
      <c r="E809" s="8">
        <v>45751</v>
      </c>
      <c r="F809" s="8">
        <v>45778</v>
      </c>
      <c r="G809" s="12">
        <v>5.36</v>
      </c>
      <c r="H809" s="12">
        <v>0</v>
      </c>
      <c r="I809" s="12">
        <v>0.36</v>
      </c>
      <c r="J809" s="12">
        <v>0.36</v>
      </c>
      <c r="K809" s="12">
        <v>5.36</v>
      </c>
      <c r="L809" s="12">
        <v>0.36</v>
      </c>
      <c r="M809" s="12">
        <v>5</v>
      </c>
    </row>
    <row r="810" spans="1:13" x14ac:dyDescent="0.25">
      <c r="A810" s="7" t="s">
        <v>445</v>
      </c>
      <c r="B810" s="7" t="s">
        <v>1592</v>
      </c>
      <c r="C810" s="12">
        <v>10</v>
      </c>
      <c r="D810" s="7" t="s">
        <v>2419</v>
      </c>
      <c r="E810" s="8">
        <v>45751</v>
      </c>
      <c r="F810" s="8">
        <v>45778</v>
      </c>
      <c r="G810" s="12">
        <v>43.38</v>
      </c>
      <c r="H810" s="12">
        <v>0</v>
      </c>
      <c r="I810" s="12">
        <v>2.91</v>
      </c>
      <c r="J810" s="12">
        <v>2.91</v>
      </c>
      <c r="K810" s="12">
        <v>43.38</v>
      </c>
      <c r="L810" s="12">
        <v>2.91</v>
      </c>
      <c r="M810" s="12">
        <v>40.47</v>
      </c>
    </row>
    <row r="811" spans="1:13" x14ac:dyDescent="0.25">
      <c r="A811" s="7" t="s">
        <v>446</v>
      </c>
      <c r="B811" s="7" t="s">
        <v>1334</v>
      </c>
      <c r="C811" s="12">
        <v>10</v>
      </c>
      <c r="D811" s="7" t="s">
        <v>2419</v>
      </c>
      <c r="E811" s="8">
        <v>45751</v>
      </c>
      <c r="F811" s="8">
        <v>45778</v>
      </c>
      <c r="G811" s="12">
        <v>5.24</v>
      </c>
      <c r="H811" s="12">
        <v>0</v>
      </c>
      <c r="I811" s="12">
        <v>0.35</v>
      </c>
      <c r="J811" s="12">
        <v>0.35</v>
      </c>
      <c r="K811" s="12">
        <v>5.24</v>
      </c>
      <c r="L811" s="12">
        <v>0.35</v>
      </c>
      <c r="M811" s="12">
        <v>4.8899999999999997</v>
      </c>
    </row>
    <row r="812" spans="1:13" x14ac:dyDescent="0.25">
      <c r="A812" s="7" t="s">
        <v>447</v>
      </c>
      <c r="B812" s="7" t="s">
        <v>1593</v>
      </c>
      <c r="C812" s="12">
        <v>10</v>
      </c>
      <c r="D812" s="7" t="s">
        <v>2419</v>
      </c>
      <c r="E812" s="8">
        <v>45751</v>
      </c>
      <c r="F812" s="8">
        <v>45778</v>
      </c>
      <c r="G812" s="12">
        <v>6.8</v>
      </c>
      <c r="H812" s="12">
        <v>0</v>
      </c>
      <c r="I812" s="12">
        <v>0.46</v>
      </c>
      <c r="J812" s="12">
        <v>0.46</v>
      </c>
      <c r="K812" s="12">
        <v>6.8</v>
      </c>
      <c r="L812" s="12">
        <v>0.46</v>
      </c>
      <c r="M812" s="12">
        <v>6.34</v>
      </c>
    </row>
    <row r="813" spans="1:13" x14ac:dyDescent="0.25">
      <c r="A813" s="7" t="s">
        <v>448</v>
      </c>
      <c r="B813" s="7" t="s">
        <v>1594</v>
      </c>
      <c r="C813" s="12">
        <v>10</v>
      </c>
      <c r="D813" s="7" t="s">
        <v>2419</v>
      </c>
      <c r="E813" s="8">
        <v>45751</v>
      </c>
      <c r="F813" s="8">
        <v>45778</v>
      </c>
      <c r="G813" s="12">
        <v>7.2</v>
      </c>
      <c r="H813" s="12">
        <v>0</v>
      </c>
      <c r="I813" s="12">
        <v>0.48</v>
      </c>
      <c r="J813" s="12">
        <v>0.48</v>
      </c>
      <c r="K813" s="12">
        <v>7.2</v>
      </c>
      <c r="L813" s="12">
        <v>0.48</v>
      </c>
      <c r="M813" s="12">
        <v>6.72</v>
      </c>
    </row>
    <row r="814" spans="1:13" x14ac:dyDescent="0.25">
      <c r="A814" s="7" t="s">
        <v>449</v>
      </c>
      <c r="B814" s="7" t="s">
        <v>1595</v>
      </c>
      <c r="C814" s="12">
        <v>10</v>
      </c>
      <c r="D814" s="7" t="s">
        <v>2419</v>
      </c>
      <c r="E814" s="8">
        <v>45751</v>
      </c>
      <c r="F814" s="8">
        <v>45778</v>
      </c>
      <c r="G814" s="12">
        <v>7.84</v>
      </c>
      <c r="H814" s="12">
        <v>0</v>
      </c>
      <c r="I814" s="12">
        <v>0.53</v>
      </c>
      <c r="J814" s="12">
        <v>0.53</v>
      </c>
      <c r="K814" s="12">
        <v>7.84</v>
      </c>
      <c r="L814" s="12">
        <v>0.53</v>
      </c>
      <c r="M814" s="12">
        <v>7.31</v>
      </c>
    </row>
    <row r="815" spans="1:13" x14ac:dyDescent="0.25">
      <c r="A815" s="7" t="s">
        <v>450</v>
      </c>
      <c r="B815" s="7" t="s">
        <v>1596</v>
      </c>
      <c r="C815" s="12">
        <v>10</v>
      </c>
      <c r="D815" s="7" t="s">
        <v>2419</v>
      </c>
      <c r="E815" s="8">
        <v>45751</v>
      </c>
      <c r="F815" s="8">
        <v>45778</v>
      </c>
      <c r="G815" s="12">
        <v>7.05</v>
      </c>
      <c r="H815" s="12">
        <v>0</v>
      </c>
      <c r="I815" s="12">
        <v>0.47</v>
      </c>
      <c r="J815" s="12">
        <v>0.47</v>
      </c>
      <c r="K815" s="12">
        <v>7.05</v>
      </c>
      <c r="L815" s="12">
        <v>0.47</v>
      </c>
      <c r="M815" s="12">
        <v>6.58</v>
      </c>
    </row>
    <row r="816" spans="1:13" x14ac:dyDescent="0.25">
      <c r="A816" s="7" t="s">
        <v>451</v>
      </c>
      <c r="B816" s="7" t="s">
        <v>1597</v>
      </c>
      <c r="C816" s="12">
        <v>10</v>
      </c>
      <c r="D816" s="7" t="s">
        <v>2419</v>
      </c>
      <c r="E816" s="8">
        <v>45751</v>
      </c>
      <c r="F816" s="8">
        <v>45778</v>
      </c>
      <c r="G816" s="12">
        <v>166.8</v>
      </c>
      <c r="H816" s="12">
        <v>0</v>
      </c>
      <c r="I816" s="12">
        <v>11.2</v>
      </c>
      <c r="J816" s="12">
        <v>11.2</v>
      </c>
      <c r="K816" s="12">
        <v>166.8</v>
      </c>
      <c r="L816" s="12">
        <v>11.2</v>
      </c>
      <c r="M816" s="12">
        <v>155.6</v>
      </c>
    </row>
    <row r="817" spans="1:13" x14ac:dyDescent="0.25">
      <c r="A817" s="7" t="s">
        <v>452</v>
      </c>
      <c r="B817" s="7" t="s">
        <v>1598</v>
      </c>
      <c r="C817" s="12">
        <v>10</v>
      </c>
      <c r="D817" s="7" t="s">
        <v>2419</v>
      </c>
      <c r="E817" s="8">
        <v>45751</v>
      </c>
      <c r="F817" s="8">
        <v>45778</v>
      </c>
      <c r="G817" s="12">
        <v>197.28</v>
      </c>
      <c r="H817" s="12">
        <v>0</v>
      </c>
      <c r="I817" s="12">
        <v>13.24</v>
      </c>
      <c r="J817" s="12">
        <v>13.24</v>
      </c>
      <c r="K817" s="12">
        <v>197.28</v>
      </c>
      <c r="L817" s="12">
        <v>13.24</v>
      </c>
      <c r="M817" s="12">
        <v>184.04</v>
      </c>
    </row>
    <row r="818" spans="1:13" x14ac:dyDescent="0.25">
      <c r="A818" s="7" t="s">
        <v>453</v>
      </c>
      <c r="B818" s="7" t="s">
        <v>1599</v>
      </c>
      <c r="C818" s="12">
        <v>10</v>
      </c>
      <c r="D818" s="7" t="s">
        <v>2419</v>
      </c>
      <c r="E818" s="8">
        <v>45751</v>
      </c>
      <c r="F818" s="8">
        <v>45778</v>
      </c>
      <c r="G818" s="12">
        <v>234.96</v>
      </c>
      <c r="H818" s="12">
        <v>0</v>
      </c>
      <c r="I818" s="12">
        <v>15.77</v>
      </c>
      <c r="J818" s="12">
        <v>15.77</v>
      </c>
      <c r="K818" s="12">
        <v>234.96</v>
      </c>
      <c r="L818" s="12">
        <v>15.77</v>
      </c>
      <c r="M818" s="12">
        <v>219.19</v>
      </c>
    </row>
    <row r="819" spans="1:13" x14ac:dyDescent="0.25">
      <c r="A819" s="7" t="s">
        <v>454</v>
      </c>
      <c r="B819" s="7" t="s">
        <v>1600</v>
      </c>
      <c r="C819" s="12">
        <v>10</v>
      </c>
      <c r="D819" s="7" t="s">
        <v>2419</v>
      </c>
      <c r="E819" s="8">
        <v>45751</v>
      </c>
      <c r="F819" s="8">
        <v>45778</v>
      </c>
      <c r="G819" s="12">
        <v>45.96</v>
      </c>
      <c r="H819" s="12">
        <v>0</v>
      </c>
      <c r="I819" s="12">
        <v>3.08</v>
      </c>
      <c r="J819" s="12">
        <v>3.08</v>
      </c>
      <c r="K819" s="12">
        <v>45.96</v>
      </c>
      <c r="L819" s="12">
        <v>3.08</v>
      </c>
      <c r="M819" s="12">
        <v>42.88</v>
      </c>
    </row>
    <row r="820" spans="1:13" x14ac:dyDescent="0.25">
      <c r="A820" s="7" t="s">
        <v>455</v>
      </c>
      <c r="B820" s="7" t="s">
        <v>1601</v>
      </c>
      <c r="C820" s="12">
        <v>10</v>
      </c>
      <c r="D820" s="7" t="s">
        <v>2419</v>
      </c>
      <c r="E820" s="8">
        <v>45751</v>
      </c>
      <c r="F820" s="8">
        <v>45778</v>
      </c>
      <c r="G820" s="12">
        <v>111.36</v>
      </c>
      <c r="H820" s="12">
        <v>0</v>
      </c>
      <c r="I820" s="12">
        <v>7.47</v>
      </c>
      <c r="J820" s="12">
        <v>7.47</v>
      </c>
      <c r="K820" s="12">
        <v>111.36</v>
      </c>
      <c r="L820" s="12">
        <v>7.47</v>
      </c>
      <c r="M820" s="12">
        <v>103.89</v>
      </c>
    </row>
    <row r="821" spans="1:13" x14ac:dyDescent="0.25">
      <c r="A821" s="7" t="s">
        <v>456</v>
      </c>
      <c r="B821" s="7" t="s">
        <v>1602</v>
      </c>
      <c r="C821" s="12">
        <v>10</v>
      </c>
      <c r="D821" s="7" t="s">
        <v>2419</v>
      </c>
      <c r="E821" s="8">
        <v>45751</v>
      </c>
      <c r="F821" s="8">
        <v>45778</v>
      </c>
      <c r="G821" s="12">
        <v>148.08000000000001</v>
      </c>
      <c r="H821" s="12">
        <v>0</v>
      </c>
      <c r="I821" s="12">
        <v>9.94</v>
      </c>
      <c r="J821" s="12">
        <v>9.94</v>
      </c>
      <c r="K821" s="12">
        <v>148.08000000000001</v>
      </c>
      <c r="L821" s="12">
        <v>9.94</v>
      </c>
      <c r="M821" s="12">
        <v>138.13999999999999</v>
      </c>
    </row>
    <row r="822" spans="1:13" x14ac:dyDescent="0.25">
      <c r="A822" s="7" t="s">
        <v>457</v>
      </c>
      <c r="B822" s="7" t="s">
        <v>1603</v>
      </c>
      <c r="C822" s="12">
        <v>10</v>
      </c>
      <c r="D822" s="7" t="s">
        <v>2419</v>
      </c>
      <c r="E822" s="8">
        <v>45751</v>
      </c>
      <c r="F822" s="8">
        <v>45778</v>
      </c>
      <c r="G822" s="12">
        <v>29.88</v>
      </c>
      <c r="H822" s="12">
        <v>0</v>
      </c>
      <c r="I822" s="12">
        <v>2.0099999999999998</v>
      </c>
      <c r="J822" s="12">
        <v>2.0099999999999998</v>
      </c>
      <c r="K822" s="12">
        <v>29.88</v>
      </c>
      <c r="L822" s="12">
        <v>2.0099999999999998</v>
      </c>
      <c r="M822" s="12">
        <v>27.87</v>
      </c>
    </row>
    <row r="823" spans="1:13" x14ac:dyDescent="0.25">
      <c r="A823" s="7" t="s">
        <v>458</v>
      </c>
      <c r="B823" s="7" t="s">
        <v>1604</v>
      </c>
      <c r="C823" s="12">
        <v>10</v>
      </c>
      <c r="D823" s="7" t="s">
        <v>2419</v>
      </c>
      <c r="E823" s="8">
        <v>45751</v>
      </c>
      <c r="F823" s="8">
        <v>45778</v>
      </c>
      <c r="G823" s="12">
        <v>71.52</v>
      </c>
      <c r="H823" s="12">
        <v>0</v>
      </c>
      <c r="I823" s="12">
        <v>4.8</v>
      </c>
      <c r="J823" s="12">
        <v>4.8</v>
      </c>
      <c r="K823" s="12">
        <v>71.52</v>
      </c>
      <c r="L823" s="12">
        <v>4.8</v>
      </c>
      <c r="M823" s="12">
        <v>66.72</v>
      </c>
    </row>
    <row r="824" spans="1:13" x14ac:dyDescent="0.25">
      <c r="A824" s="7" t="s">
        <v>459</v>
      </c>
      <c r="B824" s="7" t="s">
        <v>1605</v>
      </c>
      <c r="C824" s="12">
        <v>10</v>
      </c>
      <c r="D824" s="7" t="s">
        <v>2419</v>
      </c>
      <c r="E824" s="8">
        <v>45751</v>
      </c>
      <c r="F824" s="8">
        <v>45778</v>
      </c>
      <c r="G824" s="12">
        <v>40.56</v>
      </c>
      <c r="H824" s="12">
        <v>0</v>
      </c>
      <c r="I824" s="12">
        <v>2.72</v>
      </c>
      <c r="J824" s="12">
        <v>2.72</v>
      </c>
      <c r="K824" s="12">
        <v>40.56</v>
      </c>
      <c r="L824" s="12">
        <v>2.72</v>
      </c>
      <c r="M824" s="12">
        <v>37.840000000000003</v>
      </c>
    </row>
    <row r="825" spans="1:13" x14ac:dyDescent="0.25">
      <c r="A825" s="7" t="s">
        <v>460</v>
      </c>
      <c r="B825" s="7" t="s">
        <v>1606</v>
      </c>
      <c r="C825" s="12">
        <v>10</v>
      </c>
      <c r="D825" s="7" t="s">
        <v>2419</v>
      </c>
      <c r="E825" s="8">
        <v>45751</v>
      </c>
      <c r="F825" s="8">
        <v>45778</v>
      </c>
      <c r="G825" s="12">
        <v>57.36</v>
      </c>
      <c r="H825" s="12">
        <v>0</v>
      </c>
      <c r="I825" s="12">
        <v>3.85</v>
      </c>
      <c r="J825" s="12">
        <v>3.85</v>
      </c>
      <c r="K825" s="12">
        <v>57.36</v>
      </c>
      <c r="L825" s="12">
        <v>3.85</v>
      </c>
      <c r="M825" s="12">
        <v>53.51</v>
      </c>
    </row>
    <row r="826" spans="1:13" x14ac:dyDescent="0.25">
      <c r="A826" s="7" t="s">
        <v>461</v>
      </c>
      <c r="B826" s="7" t="s">
        <v>1607</v>
      </c>
      <c r="C826" s="12">
        <v>10</v>
      </c>
      <c r="D826" s="7" t="s">
        <v>2419</v>
      </c>
      <c r="E826" s="8">
        <v>45751</v>
      </c>
      <c r="F826" s="8">
        <v>45778</v>
      </c>
      <c r="G826" s="12">
        <v>66.959999999999994</v>
      </c>
      <c r="H826" s="12">
        <v>0</v>
      </c>
      <c r="I826" s="12">
        <v>4.49</v>
      </c>
      <c r="J826" s="12">
        <v>4.49</v>
      </c>
      <c r="K826" s="12">
        <v>66.959999999999994</v>
      </c>
      <c r="L826" s="12">
        <v>4.49</v>
      </c>
      <c r="M826" s="12">
        <v>62.47</v>
      </c>
    </row>
    <row r="827" spans="1:13" x14ac:dyDescent="0.25">
      <c r="A827" s="7" t="s">
        <v>462</v>
      </c>
      <c r="B827" s="7" t="s">
        <v>1608</v>
      </c>
      <c r="C827" s="12">
        <v>10</v>
      </c>
      <c r="D827" s="7" t="s">
        <v>2419</v>
      </c>
      <c r="E827" s="8">
        <v>45751</v>
      </c>
      <c r="F827" s="8">
        <v>45778</v>
      </c>
      <c r="G827" s="12">
        <v>19.079999999999998</v>
      </c>
      <c r="H827" s="12">
        <v>0</v>
      </c>
      <c r="I827" s="12">
        <v>1.28</v>
      </c>
      <c r="J827" s="12">
        <v>1.28</v>
      </c>
      <c r="K827" s="12">
        <v>19.079999999999998</v>
      </c>
      <c r="L827" s="12">
        <v>1.28</v>
      </c>
      <c r="M827" s="12">
        <v>17.8</v>
      </c>
    </row>
    <row r="828" spans="1:13" x14ac:dyDescent="0.25">
      <c r="A828" s="7" t="s">
        <v>463</v>
      </c>
      <c r="B828" s="7" t="s">
        <v>1609</v>
      </c>
      <c r="C828" s="12">
        <v>10</v>
      </c>
      <c r="D828" s="7" t="s">
        <v>2419</v>
      </c>
      <c r="E828" s="8">
        <v>45751</v>
      </c>
      <c r="F828" s="8">
        <v>45778</v>
      </c>
      <c r="G828" s="12">
        <v>21.48</v>
      </c>
      <c r="H828" s="12">
        <v>0</v>
      </c>
      <c r="I828" s="12">
        <v>1.44</v>
      </c>
      <c r="J828" s="12">
        <v>1.44</v>
      </c>
      <c r="K828" s="12">
        <v>21.48</v>
      </c>
      <c r="L828" s="12">
        <v>1.44</v>
      </c>
      <c r="M828" s="12">
        <v>20.04</v>
      </c>
    </row>
    <row r="829" spans="1:13" x14ac:dyDescent="0.25">
      <c r="A829" s="7" t="s">
        <v>464</v>
      </c>
      <c r="B829" s="7" t="s">
        <v>1610</v>
      </c>
      <c r="C829" s="12">
        <v>10</v>
      </c>
      <c r="D829" s="7" t="s">
        <v>2419</v>
      </c>
      <c r="E829" s="8">
        <v>45751</v>
      </c>
      <c r="F829" s="8">
        <v>45778</v>
      </c>
      <c r="G829" s="12">
        <v>87.2</v>
      </c>
      <c r="H829" s="12">
        <v>0</v>
      </c>
      <c r="I829" s="12">
        <v>5.85</v>
      </c>
      <c r="J829" s="12">
        <v>5.85</v>
      </c>
      <c r="K829" s="12">
        <v>87.2</v>
      </c>
      <c r="L829" s="12">
        <v>5.85</v>
      </c>
      <c r="M829" s="12">
        <v>81.349999999999994</v>
      </c>
    </row>
    <row r="830" spans="1:13" x14ac:dyDescent="0.25">
      <c r="A830" s="7" t="s">
        <v>465</v>
      </c>
      <c r="B830" s="7" t="s">
        <v>1611</v>
      </c>
      <c r="C830" s="12">
        <v>10</v>
      </c>
      <c r="D830" s="7" t="s">
        <v>2419</v>
      </c>
      <c r="E830" s="8">
        <v>45751</v>
      </c>
      <c r="F830" s="8">
        <v>45778</v>
      </c>
      <c r="G830" s="12">
        <v>96.9</v>
      </c>
      <c r="H830" s="12">
        <v>0</v>
      </c>
      <c r="I830" s="12">
        <v>6.5</v>
      </c>
      <c r="J830" s="12">
        <v>6.5</v>
      </c>
      <c r="K830" s="12">
        <v>96.9</v>
      </c>
      <c r="L830" s="12">
        <v>6.5</v>
      </c>
      <c r="M830" s="12">
        <v>90.4</v>
      </c>
    </row>
    <row r="831" spans="1:13" x14ac:dyDescent="0.25">
      <c r="A831" s="7" t="s">
        <v>466</v>
      </c>
      <c r="B831" s="7" t="s">
        <v>1391</v>
      </c>
      <c r="C831" s="12">
        <v>10</v>
      </c>
      <c r="D831" s="7" t="s">
        <v>2419</v>
      </c>
      <c r="E831" s="8">
        <v>45751</v>
      </c>
      <c r="F831" s="8">
        <v>45778</v>
      </c>
      <c r="G831" s="12">
        <v>322.8</v>
      </c>
      <c r="H831" s="12">
        <v>0</v>
      </c>
      <c r="I831" s="12">
        <v>21.67</v>
      </c>
      <c r="J831" s="12">
        <v>21.67</v>
      </c>
      <c r="K831" s="12">
        <v>322.8</v>
      </c>
      <c r="L831" s="12">
        <v>21.67</v>
      </c>
      <c r="M831" s="12">
        <v>301.13</v>
      </c>
    </row>
    <row r="832" spans="1:13" x14ac:dyDescent="0.25">
      <c r="A832" s="7" t="s">
        <v>467</v>
      </c>
      <c r="B832" s="7" t="s">
        <v>1612</v>
      </c>
      <c r="C832" s="12">
        <v>10</v>
      </c>
      <c r="D832" s="7" t="s">
        <v>2419</v>
      </c>
      <c r="E832" s="8">
        <v>45751</v>
      </c>
      <c r="F832" s="8">
        <v>45778</v>
      </c>
      <c r="G832" s="12">
        <v>44.94</v>
      </c>
      <c r="H832" s="12">
        <v>0</v>
      </c>
      <c r="I832" s="12">
        <v>3.02</v>
      </c>
      <c r="J832" s="12">
        <v>3.02</v>
      </c>
      <c r="K832" s="12">
        <v>44.94</v>
      </c>
      <c r="L832" s="12">
        <v>3.02</v>
      </c>
      <c r="M832" s="12">
        <v>41.92</v>
      </c>
    </row>
    <row r="833" spans="1:13" x14ac:dyDescent="0.25">
      <c r="A833" s="7" t="s">
        <v>468</v>
      </c>
      <c r="B833" s="7" t="s">
        <v>1392</v>
      </c>
      <c r="C833" s="12">
        <v>10</v>
      </c>
      <c r="D833" s="7" t="s">
        <v>2419</v>
      </c>
      <c r="E833" s="8">
        <v>45751</v>
      </c>
      <c r="F833" s="8">
        <v>45778</v>
      </c>
      <c r="G833" s="12">
        <v>204.3</v>
      </c>
      <c r="H833" s="12">
        <v>0</v>
      </c>
      <c r="I833" s="12">
        <v>13.71</v>
      </c>
      <c r="J833" s="12">
        <v>13.71</v>
      </c>
      <c r="K833" s="12">
        <v>204.3</v>
      </c>
      <c r="L833" s="12">
        <v>13.71</v>
      </c>
      <c r="M833" s="12">
        <v>190.59</v>
      </c>
    </row>
    <row r="834" spans="1:13" x14ac:dyDescent="0.25">
      <c r="A834" s="7" t="s">
        <v>469</v>
      </c>
      <c r="B834" s="7" t="s">
        <v>1613</v>
      </c>
      <c r="C834" s="12">
        <v>10</v>
      </c>
      <c r="D834" s="7" t="s">
        <v>2419</v>
      </c>
      <c r="E834" s="8">
        <v>45751</v>
      </c>
      <c r="F834" s="8">
        <v>45778</v>
      </c>
      <c r="G834" s="12">
        <v>55.14</v>
      </c>
      <c r="H834" s="12">
        <v>0</v>
      </c>
      <c r="I834" s="12">
        <v>3.7</v>
      </c>
      <c r="J834" s="12">
        <v>3.7</v>
      </c>
      <c r="K834" s="12">
        <v>55.14</v>
      </c>
      <c r="L834" s="12">
        <v>3.7</v>
      </c>
      <c r="M834" s="12">
        <v>51.44</v>
      </c>
    </row>
    <row r="835" spans="1:13" x14ac:dyDescent="0.25">
      <c r="A835" s="7" t="s">
        <v>470</v>
      </c>
      <c r="B835" s="7" t="s">
        <v>1393</v>
      </c>
      <c r="C835" s="12">
        <v>10</v>
      </c>
      <c r="D835" s="7" t="s">
        <v>2419</v>
      </c>
      <c r="E835" s="8">
        <v>45751</v>
      </c>
      <c r="F835" s="8">
        <v>45778</v>
      </c>
      <c r="G835" s="12">
        <v>258.89999999999998</v>
      </c>
      <c r="H835" s="12">
        <v>0</v>
      </c>
      <c r="I835" s="12">
        <v>17.38</v>
      </c>
      <c r="J835" s="12">
        <v>17.38</v>
      </c>
      <c r="K835" s="12">
        <v>258.89999999999998</v>
      </c>
      <c r="L835" s="12">
        <v>17.38</v>
      </c>
      <c r="M835" s="12">
        <v>241.52</v>
      </c>
    </row>
    <row r="836" spans="1:13" x14ac:dyDescent="0.25">
      <c r="A836" s="7" t="s">
        <v>471</v>
      </c>
      <c r="B836" s="7" t="s">
        <v>1614</v>
      </c>
      <c r="C836" s="12">
        <v>10</v>
      </c>
      <c r="D836" s="7" t="s">
        <v>2419</v>
      </c>
      <c r="E836" s="8">
        <v>45751</v>
      </c>
      <c r="F836" s="8">
        <v>45778</v>
      </c>
      <c r="G836" s="12">
        <v>73.2</v>
      </c>
      <c r="H836" s="12">
        <v>0</v>
      </c>
      <c r="I836" s="12">
        <v>4.91</v>
      </c>
      <c r="J836" s="12">
        <v>4.91</v>
      </c>
      <c r="K836" s="12">
        <v>73.2</v>
      </c>
      <c r="L836" s="12">
        <v>4.91</v>
      </c>
      <c r="M836" s="12">
        <v>68.290000000000006</v>
      </c>
    </row>
    <row r="837" spans="1:13" x14ac:dyDescent="0.25">
      <c r="A837" s="7" t="s">
        <v>472</v>
      </c>
      <c r="B837" s="7" t="s">
        <v>1394</v>
      </c>
      <c r="C837" s="12">
        <v>10</v>
      </c>
      <c r="D837" s="7" t="s">
        <v>2419</v>
      </c>
      <c r="E837" s="8">
        <v>45751</v>
      </c>
      <c r="F837" s="8">
        <v>45778</v>
      </c>
      <c r="G837" s="12">
        <v>244</v>
      </c>
      <c r="H837" s="12">
        <v>0</v>
      </c>
      <c r="I837" s="12">
        <v>16.38</v>
      </c>
      <c r="J837" s="12">
        <v>16.38</v>
      </c>
      <c r="K837" s="12">
        <v>244</v>
      </c>
      <c r="L837" s="12">
        <v>16.38</v>
      </c>
      <c r="M837" s="12">
        <v>227.62</v>
      </c>
    </row>
    <row r="838" spans="1:13" x14ac:dyDescent="0.25">
      <c r="A838" s="7" t="s">
        <v>473</v>
      </c>
      <c r="B838" s="7" t="s">
        <v>1615</v>
      </c>
      <c r="C838" s="12">
        <v>10</v>
      </c>
      <c r="D838" s="7" t="s">
        <v>2419</v>
      </c>
      <c r="E838" s="8">
        <v>45751</v>
      </c>
      <c r="F838" s="8">
        <v>45778</v>
      </c>
      <c r="G838" s="12">
        <v>40.799999999999997</v>
      </c>
      <c r="H838" s="12">
        <v>0</v>
      </c>
      <c r="I838" s="12">
        <v>2.74</v>
      </c>
      <c r="J838" s="12">
        <v>2.74</v>
      </c>
      <c r="K838" s="12">
        <v>40.799999999999997</v>
      </c>
      <c r="L838" s="12">
        <v>2.74</v>
      </c>
      <c r="M838" s="12">
        <v>38.06</v>
      </c>
    </row>
    <row r="839" spans="1:13" x14ac:dyDescent="0.25">
      <c r="A839" s="7" t="s">
        <v>474</v>
      </c>
      <c r="B839" s="7" t="s">
        <v>1396</v>
      </c>
      <c r="C839" s="12">
        <v>10</v>
      </c>
      <c r="D839" s="7" t="s">
        <v>2419</v>
      </c>
      <c r="E839" s="8">
        <v>45751</v>
      </c>
      <c r="F839" s="8">
        <v>45778</v>
      </c>
      <c r="G839" s="12">
        <v>62.76</v>
      </c>
      <c r="H839" s="12">
        <v>0</v>
      </c>
      <c r="I839" s="12">
        <v>4.21</v>
      </c>
      <c r="J839" s="12">
        <v>4.21</v>
      </c>
      <c r="K839" s="12">
        <v>62.76</v>
      </c>
      <c r="L839" s="12">
        <v>4.21</v>
      </c>
      <c r="M839" s="12">
        <v>58.55</v>
      </c>
    </row>
    <row r="840" spans="1:13" x14ac:dyDescent="0.25">
      <c r="A840" s="7" t="s">
        <v>475</v>
      </c>
      <c r="B840" s="7" t="s">
        <v>1398</v>
      </c>
      <c r="C840" s="12">
        <v>10</v>
      </c>
      <c r="D840" s="7" t="s">
        <v>2419</v>
      </c>
      <c r="E840" s="8">
        <v>45751</v>
      </c>
      <c r="F840" s="8">
        <v>45778</v>
      </c>
      <c r="G840" s="12">
        <v>42.72</v>
      </c>
      <c r="H840" s="12">
        <v>0</v>
      </c>
      <c r="I840" s="12">
        <v>2.87</v>
      </c>
      <c r="J840" s="12">
        <v>2.87</v>
      </c>
      <c r="K840" s="12">
        <v>42.72</v>
      </c>
      <c r="L840" s="12">
        <v>2.87</v>
      </c>
      <c r="M840" s="12">
        <v>39.85</v>
      </c>
    </row>
    <row r="841" spans="1:13" x14ac:dyDescent="0.25">
      <c r="A841" s="7" t="s">
        <v>476</v>
      </c>
      <c r="B841" s="7" t="s">
        <v>1616</v>
      </c>
      <c r="C841" s="12">
        <v>10</v>
      </c>
      <c r="D841" s="7" t="s">
        <v>2419</v>
      </c>
      <c r="E841" s="8">
        <v>45751</v>
      </c>
      <c r="F841" s="8">
        <v>45778</v>
      </c>
      <c r="G841" s="12">
        <v>48.96</v>
      </c>
      <c r="H841" s="12">
        <v>0</v>
      </c>
      <c r="I841" s="12">
        <v>3.29</v>
      </c>
      <c r="J841" s="12">
        <v>3.29</v>
      </c>
      <c r="K841" s="12">
        <v>48.96</v>
      </c>
      <c r="L841" s="12">
        <v>3.29</v>
      </c>
      <c r="M841" s="12">
        <v>45.67</v>
      </c>
    </row>
    <row r="842" spans="1:13" x14ac:dyDescent="0.25">
      <c r="A842" s="7" t="s">
        <v>477</v>
      </c>
      <c r="B842" s="7" t="s">
        <v>1617</v>
      </c>
      <c r="C842" s="12">
        <v>10</v>
      </c>
      <c r="D842" s="7" t="s">
        <v>2419</v>
      </c>
      <c r="E842" s="8">
        <v>45751</v>
      </c>
      <c r="F842" s="8">
        <v>45778</v>
      </c>
      <c r="G842" s="12">
        <v>30.72</v>
      </c>
      <c r="H842" s="12">
        <v>0</v>
      </c>
      <c r="I842" s="12">
        <v>2.06</v>
      </c>
      <c r="J842" s="12">
        <v>2.06</v>
      </c>
      <c r="K842" s="12">
        <v>30.72</v>
      </c>
      <c r="L842" s="12">
        <v>2.06</v>
      </c>
      <c r="M842" s="12">
        <v>28.66</v>
      </c>
    </row>
    <row r="843" spans="1:13" x14ac:dyDescent="0.25">
      <c r="A843" s="7" t="s">
        <v>478</v>
      </c>
      <c r="B843" s="7" t="s">
        <v>1618</v>
      </c>
      <c r="C843" s="12">
        <v>10</v>
      </c>
      <c r="D843" s="7" t="s">
        <v>2419</v>
      </c>
      <c r="E843" s="8">
        <v>45751</v>
      </c>
      <c r="F843" s="8">
        <v>45778</v>
      </c>
      <c r="G843" s="12">
        <v>57.04</v>
      </c>
      <c r="H843" s="12">
        <v>0</v>
      </c>
      <c r="I843" s="12">
        <v>3.83</v>
      </c>
      <c r="J843" s="12">
        <v>3.83</v>
      </c>
      <c r="K843" s="12">
        <v>57.04</v>
      </c>
      <c r="L843" s="12">
        <v>3.83</v>
      </c>
      <c r="M843" s="12">
        <v>53.21</v>
      </c>
    </row>
    <row r="844" spans="1:13" x14ac:dyDescent="0.25">
      <c r="A844" s="7" t="s">
        <v>479</v>
      </c>
      <c r="B844" s="7" t="s">
        <v>1619</v>
      </c>
      <c r="C844" s="12">
        <v>10</v>
      </c>
      <c r="D844" s="7" t="s">
        <v>2419</v>
      </c>
      <c r="E844" s="8">
        <v>45751</v>
      </c>
      <c r="F844" s="8">
        <v>45778</v>
      </c>
      <c r="G844" s="12">
        <v>17.68</v>
      </c>
      <c r="H844" s="12">
        <v>0</v>
      </c>
      <c r="I844" s="12">
        <v>1.19</v>
      </c>
      <c r="J844" s="12">
        <v>1.19</v>
      </c>
      <c r="K844" s="12">
        <v>17.68</v>
      </c>
      <c r="L844" s="12">
        <v>1.19</v>
      </c>
      <c r="M844" s="12">
        <v>16.489999999999998</v>
      </c>
    </row>
    <row r="845" spans="1:13" x14ac:dyDescent="0.25">
      <c r="A845" s="7" t="s">
        <v>480</v>
      </c>
      <c r="B845" s="7" t="s">
        <v>1401</v>
      </c>
      <c r="C845" s="12">
        <v>10</v>
      </c>
      <c r="D845" s="7" t="s">
        <v>2419</v>
      </c>
      <c r="E845" s="8">
        <v>45751</v>
      </c>
      <c r="F845" s="8">
        <v>45778</v>
      </c>
      <c r="G845" s="12">
        <v>28.48</v>
      </c>
      <c r="H845" s="12">
        <v>0</v>
      </c>
      <c r="I845" s="12">
        <v>1.91</v>
      </c>
      <c r="J845" s="12">
        <v>1.91</v>
      </c>
      <c r="K845" s="12">
        <v>28.48</v>
      </c>
      <c r="L845" s="12">
        <v>1.91</v>
      </c>
      <c r="M845" s="12">
        <v>26.57</v>
      </c>
    </row>
    <row r="846" spans="1:13" x14ac:dyDescent="0.25">
      <c r="A846" s="7" t="s">
        <v>481</v>
      </c>
      <c r="B846" s="7" t="s">
        <v>1620</v>
      </c>
      <c r="C846" s="12">
        <v>10</v>
      </c>
      <c r="D846" s="7" t="s">
        <v>2419</v>
      </c>
      <c r="E846" s="8">
        <v>45751</v>
      </c>
      <c r="F846" s="8">
        <v>45778</v>
      </c>
      <c r="G846" s="12">
        <v>39.78</v>
      </c>
      <c r="H846" s="12">
        <v>0</v>
      </c>
      <c r="I846" s="12">
        <v>2.67</v>
      </c>
      <c r="J846" s="12">
        <v>2.67</v>
      </c>
      <c r="K846" s="12">
        <v>39.78</v>
      </c>
      <c r="L846" s="12">
        <v>2.67</v>
      </c>
      <c r="M846" s="12">
        <v>37.11</v>
      </c>
    </row>
    <row r="847" spans="1:13" x14ac:dyDescent="0.25">
      <c r="A847" s="7" t="s">
        <v>482</v>
      </c>
      <c r="B847" s="7" t="s">
        <v>1621</v>
      </c>
      <c r="C847" s="12">
        <v>10</v>
      </c>
      <c r="D847" s="7" t="s">
        <v>2419</v>
      </c>
      <c r="E847" s="8">
        <v>45751</v>
      </c>
      <c r="F847" s="8">
        <v>45778</v>
      </c>
      <c r="G847" s="12">
        <v>355.92</v>
      </c>
      <c r="H847" s="12">
        <v>0</v>
      </c>
      <c r="I847" s="12">
        <v>23.89</v>
      </c>
      <c r="J847" s="12">
        <v>23.89</v>
      </c>
      <c r="K847" s="12">
        <v>355.92</v>
      </c>
      <c r="L847" s="12">
        <v>23.89</v>
      </c>
      <c r="M847" s="12">
        <v>332.03</v>
      </c>
    </row>
    <row r="848" spans="1:13" x14ac:dyDescent="0.25">
      <c r="A848" s="7" t="s">
        <v>483</v>
      </c>
      <c r="B848" s="7" t="s">
        <v>1622</v>
      </c>
      <c r="C848" s="12">
        <v>10</v>
      </c>
      <c r="D848" s="7" t="s">
        <v>2419</v>
      </c>
      <c r="E848" s="8">
        <v>45751</v>
      </c>
      <c r="F848" s="8">
        <v>45778</v>
      </c>
      <c r="G848" s="12">
        <v>397.2</v>
      </c>
      <c r="H848" s="12">
        <v>0</v>
      </c>
      <c r="I848" s="12">
        <v>26.66</v>
      </c>
      <c r="J848" s="12">
        <v>26.66</v>
      </c>
      <c r="K848" s="12">
        <v>397.2</v>
      </c>
      <c r="L848" s="12">
        <v>26.66</v>
      </c>
      <c r="M848" s="12">
        <v>370.54</v>
      </c>
    </row>
    <row r="849" spans="1:13" x14ac:dyDescent="0.25">
      <c r="A849" s="7" t="s">
        <v>484</v>
      </c>
      <c r="B849" s="7" t="s">
        <v>1623</v>
      </c>
      <c r="C849" s="12">
        <v>10</v>
      </c>
      <c r="D849" s="7" t="s">
        <v>2419</v>
      </c>
      <c r="E849" s="8">
        <v>45751</v>
      </c>
      <c r="F849" s="8">
        <v>45778</v>
      </c>
      <c r="G849" s="12">
        <v>20.72</v>
      </c>
      <c r="H849" s="12">
        <v>0</v>
      </c>
      <c r="I849" s="12">
        <v>1.39</v>
      </c>
      <c r="J849" s="12">
        <v>1.39</v>
      </c>
      <c r="K849" s="12">
        <v>20.72</v>
      </c>
      <c r="L849" s="12">
        <v>1.39</v>
      </c>
      <c r="M849" s="12">
        <v>19.329999999999998</v>
      </c>
    </row>
    <row r="850" spans="1:13" x14ac:dyDescent="0.25">
      <c r="A850" s="7" t="s">
        <v>485</v>
      </c>
      <c r="B850" s="7" t="s">
        <v>1624</v>
      </c>
      <c r="C850" s="12">
        <v>10</v>
      </c>
      <c r="D850" s="7" t="s">
        <v>2419</v>
      </c>
      <c r="E850" s="8">
        <v>45751</v>
      </c>
      <c r="F850" s="8">
        <v>45778</v>
      </c>
      <c r="G850" s="12">
        <v>63.14</v>
      </c>
      <c r="H850" s="12">
        <v>0</v>
      </c>
      <c r="I850" s="12">
        <v>4.24</v>
      </c>
      <c r="J850" s="12">
        <v>4.24</v>
      </c>
      <c r="K850" s="12">
        <v>63.14</v>
      </c>
      <c r="L850" s="12">
        <v>4.24</v>
      </c>
      <c r="M850" s="12">
        <v>58.9</v>
      </c>
    </row>
    <row r="851" spans="1:13" x14ac:dyDescent="0.25">
      <c r="A851" s="7" t="s">
        <v>486</v>
      </c>
      <c r="B851" s="7" t="s">
        <v>1625</v>
      </c>
      <c r="C851" s="12">
        <v>10</v>
      </c>
      <c r="D851" s="7" t="s">
        <v>2419</v>
      </c>
      <c r="E851" s="8">
        <v>45751</v>
      </c>
      <c r="F851" s="8">
        <v>45778</v>
      </c>
      <c r="G851" s="12">
        <v>54.14</v>
      </c>
      <c r="H851" s="12">
        <v>0</v>
      </c>
      <c r="I851" s="12">
        <v>3.63</v>
      </c>
      <c r="J851" s="12">
        <v>3.63</v>
      </c>
      <c r="K851" s="12">
        <v>54.14</v>
      </c>
      <c r="L851" s="12">
        <v>3.63</v>
      </c>
      <c r="M851" s="12">
        <v>50.51</v>
      </c>
    </row>
    <row r="852" spans="1:13" x14ac:dyDescent="0.25">
      <c r="A852" s="7" t="s">
        <v>487</v>
      </c>
      <c r="B852" s="7" t="s">
        <v>1626</v>
      </c>
      <c r="C852" s="12">
        <v>10</v>
      </c>
      <c r="D852" s="7" t="s">
        <v>2419</v>
      </c>
      <c r="E852" s="8">
        <v>45751</v>
      </c>
      <c r="F852" s="8">
        <v>45778</v>
      </c>
      <c r="G852" s="12">
        <v>69.2</v>
      </c>
      <c r="H852" s="12">
        <v>0</v>
      </c>
      <c r="I852" s="12">
        <v>4.6399999999999997</v>
      </c>
      <c r="J852" s="12">
        <v>4.6399999999999997</v>
      </c>
      <c r="K852" s="12">
        <v>69.2</v>
      </c>
      <c r="L852" s="12">
        <v>4.6399999999999997</v>
      </c>
      <c r="M852" s="12">
        <v>64.56</v>
      </c>
    </row>
    <row r="853" spans="1:13" x14ac:dyDescent="0.25">
      <c r="A853" s="7" t="s">
        <v>488</v>
      </c>
      <c r="B853" s="7" t="s">
        <v>1627</v>
      </c>
      <c r="C853" s="12">
        <v>10</v>
      </c>
      <c r="D853" s="7" t="s">
        <v>2419</v>
      </c>
      <c r="E853" s="8">
        <v>45751</v>
      </c>
      <c r="F853" s="8">
        <v>45778</v>
      </c>
      <c r="G853" s="12">
        <v>148.6</v>
      </c>
      <c r="H853" s="12">
        <v>0</v>
      </c>
      <c r="I853" s="12">
        <v>9.9700000000000006</v>
      </c>
      <c r="J853" s="12">
        <v>9.9700000000000006</v>
      </c>
      <c r="K853" s="12">
        <v>148.6</v>
      </c>
      <c r="L853" s="12">
        <v>9.9700000000000006</v>
      </c>
      <c r="M853" s="12">
        <v>138.63</v>
      </c>
    </row>
    <row r="854" spans="1:13" x14ac:dyDescent="0.25">
      <c r="A854" s="7" t="s">
        <v>489</v>
      </c>
      <c r="B854" s="7" t="s">
        <v>1628</v>
      </c>
      <c r="C854" s="12">
        <v>10</v>
      </c>
      <c r="D854" s="7" t="s">
        <v>2419</v>
      </c>
      <c r="E854" s="8">
        <v>45751</v>
      </c>
      <c r="F854" s="8">
        <v>45778</v>
      </c>
      <c r="G854" s="12">
        <v>102.79</v>
      </c>
      <c r="H854" s="12">
        <v>0</v>
      </c>
      <c r="I854" s="12">
        <v>6.9</v>
      </c>
      <c r="J854" s="12">
        <v>6.9</v>
      </c>
      <c r="K854" s="12">
        <v>102.79</v>
      </c>
      <c r="L854" s="12">
        <v>6.9</v>
      </c>
      <c r="M854" s="12">
        <v>95.89</v>
      </c>
    </row>
    <row r="855" spans="1:13" x14ac:dyDescent="0.25">
      <c r="A855" s="7" t="s">
        <v>490</v>
      </c>
      <c r="B855" s="7" t="s">
        <v>1629</v>
      </c>
      <c r="C855" s="12">
        <v>10</v>
      </c>
      <c r="D855" s="7" t="s">
        <v>2419</v>
      </c>
      <c r="E855" s="8">
        <v>45751</v>
      </c>
      <c r="F855" s="8">
        <v>45778</v>
      </c>
      <c r="G855" s="12">
        <v>44.7</v>
      </c>
      <c r="H855" s="12">
        <v>0</v>
      </c>
      <c r="I855" s="12">
        <v>3</v>
      </c>
      <c r="J855" s="12">
        <v>3</v>
      </c>
      <c r="K855" s="12">
        <v>44.7</v>
      </c>
      <c r="L855" s="12">
        <v>3</v>
      </c>
      <c r="M855" s="12">
        <v>41.7</v>
      </c>
    </row>
    <row r="856" spans="1:13" x14ac:dyDescent="0.25">
      <c r="A856" s="7" t="s">
        <v>491</v>
      </c>
      <c r="B856" s="7" t="s">
        <v>1630</v>
      </c>
      <c r="C856" s="12">
        <v>10</v>
      </c>
      <c r="D856" s="7" t="s">
        <v>2419</v>
      </c>
      <c r="E856" s="8">
        <v>45751</v>
      </c>
      <c r="F856" s="8">
        <v>45778</v>
      </c>
      <c r="G856" s="12">
        <v>8.65</v>
      </c>
      <c r="H856" s="12">
        <v>0</v>
      </c>
      <c r="I856" s="12">
        <v>0.57999999999999996</v>
      </c>
      <c r="J856" s="12">
        <v>0.57999999999999996</v>
      </c>
      <c r="K856" s="12">
        <v>8.65</v>
      </c>
      <c r="L856" s="12">
        <v>0.57999999999999996</v>
      </c>
      <c r="M856" s="12">
        <v>8.07</v>
      </c>
    </row>
    <row r="857" spans="1:13" x14ac:dyDescent="0.25">
      <c r="A857" s="7" t="s">
        <v>1172</v>
      </c>
      <c r="B857" s="7" t="s">
        <v>2301</v>
      </c>
      <c r="C857" s="12">
        <v>10</v>
      </c>
      <c r="D857" s="7" t="s">
        <v>2419</v>
      </c>
      <c r="E857" s="8">
        <v>45751</v>
      </c>
      <c r="F857" s="8">
        <v>45778</v>
      </c>
      <c r="G857" s="12">
        <v>214.65</v>
      </c>
      <c r="H857" s="12">
        <v>0</v>
      </c>
      <c r="I857" s="12">
        <v>14.41</v>
      </c>
      <c r="J857" s="12">
        <v>14.41</v>
      </c>
      <c r="K857" s="12">
        <v>214.65</v>
      </c>
      <c r="L857" s="12">
        <v>14.41</v>
      </c>
      <c r="M857" s="12">
        <v>200.24</v>
      </c>
    </row>
    <row r="858" spans="1:13" x14ac:dyDescent="0.25">
      <c r="A858" s="7" t="s">
        <v>1173</v>
      </c>
      <c r="B858" s="7" t="s">
        <v>2302</v>
      </c>
      <c r="C858" s="12">
        <v>10</v>
      </c>
      <c r="D858" s="7" t="s">
        <v>2419</v>
      </c>
      <c r="E858" s="8">
        <v>45751</v>
      </c>
      <c r="F858" s="8">
        <v>45778</v>
      </c>
      <c r="G858" s="12">
        <v>49.32</v>
      </c>
      <c r="H858" s="12">
        <v>0</v>
      </c>
      <c r="I858" s="12">
        <v>3.31</v>
      </c>
      <c r="J858" s="12">
        <v>3.31</v>
      </c>
      <c r="K858" s="12">
        <v>49.32</v>
      </c>
      <c r="L858" s="12">
        <v>3.31</v>
      </c>
      <c r="M858" s="12">
        <v>46.01</v>
      </c>
    </row>
    <row r="859" spans="1:13" x14ac:dyDescent="0.25">
      <c r="A859" s="7" t="s">
        <v>492</v>
      </c>
      <c r="B859" s="7" t="s">
        <v>1631</v>
      </c>
      <c r="C859" s="12">
        <v>10</v>
      </c>
      <c r="D859" s="7" t="s">
        <v>2419</v>
      </c>
      <c r="E859" s="8">
        <v>45751</v>
      </c>
      <c r="F859" s="8">
        <v>45778</v>
      </c>
      <c r="G859" s="12">
        <v>6.96</v>
      </c>
      <c r="H859" s="12">
        <v>0</v>
      </c>
      <c r="I859" s="12">
        <v>0.47</v>
      </c>
      <c r="J859" s="12">
        <v>0.47</v>
      </c>
      <c r="K859" s="12">
        <v>6.96</v>
      </c>
      <c r="L859" s="12">
        <v>0.47</v>
      </c>
      <c r="M859" s="12">
        <v>6.49</v>
      </c>
    </row>
    <row r="860" spans="1:13" x14ac:dyDescent="0.25">
      <c r="A860" s="7" t="s">
        <v>493</v>
      </c>
      <c r="B860" s="7" t="s">
        <v>1632</v>
      </c>
      <c r="C860" s="12">
        <v>10</v>
      </c>
      <c r="D860" s="7" t="s">
        <v>2419</v>
      </c>
      <c r="E860" s="8">
        <v>45751</v>
      </c>
      <c r="F860" s="8">
        <v>45778</v>
      </c>
      <c r="G860" s="12">
        <v>120.08</v>
      </c>
      <c r="H860" s="12">
        <v>0</v>
      </c>
      <c r="I860" s="12">
        <v>8.06</v>
      </c>
      <c r="J860" s="12">
        <v>8.06</v>
      </c>
      <c r="K860" s="12">
        <v>120.08</v>
      </c>
      <c r="L860" s="12">
        <v>8.06</v>
      </c>
      <c r="M860" s="12">
        <v>112.02</v>
      </c>
    </row>
    <row r="861" spans="1:13" x14ac:dyDescent="0.25">
      <c r="A861" s="7" t="s">
        <v>494</v>
      </c>
      <c r="B861" s="7" t="s">
        <v>1633</v>
      </c>
      <c r="C861" s="12">
        <v>10</v>
      </c>
      <c r="D861" s="7" t="s">
        <v>2419</v>
      </c>
      <c r="E861" s="8">
        <v>45751</v>
      </c>
      <c r="F861" s="8">
        <v>45778</v>
      </c>
      <c r="G861" s="12">
        <v>258.39999999999998</v>
      </c>
      <c r="H861" s="12">
        <v>0</v>
      </c>
      <c r="I861" s="12">
        <v>17.34</v>
      </c>
      <c r="J861" s="12">
        <v>17.34</v>
      </c>
      <c r="K861" s="12">
        <v>258.39999999999998</v>
      </c>
      <c r="L861" s="12">
        <v>17.34</v>
      </c>
      <c r="M861" s="12">
        <v>241.06</v>
      </c>
    </row>
    <row r="862" spans="1:13" x14ac:dyDescent="0.25">
      <c r="A862" s="7" t="s">
        <v>495</v>
      </c>
      <c r="B862" s="7" t="s">
        <v>1634</v>
      </c>
      <c r="C862" s="12">
        <v>10</v>
      </c>
      <c r="D862" s="7" t="s">
        <v>2419</v>
      </c>
      <c r="E862" s="8">
        <v>45751</v>
      </c>
      <c r="F862" s="8">
        <v>45778</v>
      </c>
      <c r="G862" s="12">
        <v>23.6</v>
      </c>
      <c r="H862" s="12">
        <v>0</v>
      </c>
      <c r="I862" s="12">
        <v>1.58</v>
      </c>
      <c r="J862" s="12">
        <v>1.58</v>
      </c>
      <c r="K862" s="12">
        <v>23.6</v>
      </c>
      <c r="L862" s="12">
        <v>1.58</v>
      </c>
      <c r="M862" s="12">
        <v>22.02</v>
      </c>
    </row>
    <row r="863" spans="1:13" x14ac:dyDescent="0.25">
      <c r="A863" s="7" t="s">
        <v>496</v>
      </c>
      <c r="B863" s="7" t="s">
        <v>1635</v>
      </c>
      <c r="C863" s="12">
        <v>10</v>
      </c>
      <c r="D863" s="7" t="s">
        <v>2419</v>
      </c>
      <c r="E863" s="8">
        <v>45751</v>
      </c>
      <c r="F863" s="8">
        <v>45778</v>
      </c>
      <c r="G863" s="12">
        <v>13.94</v>
      </c>
      <c r="H863" s="12">
        <v>0</v>
      </c>
      <c r="I863" s="12">
        <v>0.94</v>
      </c>
      <c r="J863" s="12">
        <v>0.94</v>
      </c>
      <c r="K863" s="12">
        <v>13.94</v>
      </c>
      <c r="L863" s="12">
        <v>0.94</v>
      </c>
      <c r="M863" s="12">
        <v>13</v>
      </c>
    </row>
    <row r="864" spans="1:13" x14ac:dyDescent="0.25">
      <c r="A864" s="7" t="s">
        <v>497</v>
      </c>
      <c r="B864" s="7" t="s">
        <v>1636</v>
      </c>
      <c r="C864" s="12">
        <v>10</v>
      </c>
      <c r="D864" s="7" t="s">
        <v>2419</v>
      </c>
      <c r="E864" s="8">
        <v>45751</v>
      </c>
      <c r="F864" s="8">
        <v>45778</v>
      </c>
      <c r="G864" s="12">
        <v>28.08</v>
      </c>
      <c r="H864" s="12">
        <v>0</v>
      </c>
      <c r="I864" s="12">
        <v>1.88</v>
      </c>
      <c r="J864" s="12">
        <v>1.88</v>
      </c>
      <c r="K864" s="12">
        <v>28.08</v>
      </c>
      <c r="L864" s="12">
        <v>1.88</v>
      </c>
      <c r="M864" s="12">
        <v>26.2</v>
      </c>
    </row>
    <row r="865" spans="1:13" x14ac:dyDescent="0.25">
      <c r="A865" s="7" t="s">
        <v>498</v>
      </c>
      <c r="B865" s="7" t="s">
        <v>1637</v>
      </c>
      <c r="C865" s="12">
        <v>10</v>
      </c>
      <c r="D865" s="7" t="s">
        <v>2419</v>
      </c>
      <c r="E865" s="8">
        <v>45751</v>
      </c>
      <c r="F865" s="8">
        <v>45778</v>
      </c>
      <c r="G865" s="12">
        <v>14.1</v>
      </c>
      <c r="H865" s="12">
        <v>0</v>
      </c>
      <c r="I865" s="12">
        <v>0.95</v>
      </c>
      <c r="J865" s="12">
        <v>0.95</v>
      </c>
      <c r="K865" s="12">
        <v>14.1</v>
      </c>
      <c r="L865" s="12">
        <v>0.95</v>
      </c>
      <c r="M865" s="12">
        <v>13.15</v>
      </c>
    </row>
    <row r="866" spans="1:13" x14ac:dyDescent="0.25">
      <c r="A866" s="7" t="s">
        <v>499</v>
      </c>
      <c r="B866" s="7" t="s">
        <v>1638</v>
      </c>
      <c r="C866" s="12">
        <v>10</v>
      </c>
      <c r="D866" s="7" t="s">
        <v>2419</v>
      </c>
      <c r="E866" s="8">
        <v>45751</v>
      </c>
      <c r="F866" s="8">
        <v>45778</v>
      </c>
      <c r="G866" s="12">
        <v>6.36</v>
      </c>
      <c r="H866" s="12">
        <v>0</v>
      </c>
      <c r="I866" s="12">
        <v>0.43</v>
      </c>
      <c r="J866" s="12">
        <v>0.43</v>
      </c>
      <c r="K866" s="12">
        <v>6.36</v>
      </c>
      <c r="L866" s="12">
        <v>0.43</v>
      </c>
      <c r="M866" s="12">
        <v>5.93</v>
      </c>
    </row>
    <row r="867" spans="1:13" x14ac:dyDescent="0.25">
      <c r="A867" s="7" t="s">
        <v>500</v>
      </c>
      <c r="B867" s="7" t="s">
        <v>1639</v>
      </c>
      <c r="C867" s="12">
        <v>10</v>
      </c>
      <c r="D867" s="7" t="s">
        <v>2419</v>
      </c>
      <c r="E867" s="8">
        <v>45751</v>
      </c>
      <c r="F867" s="8">
        <v>45778</v>
      </c>
      <c r="G867" s="12">
        <v>505.2</v>
      </c>
      <c r="H867" s="12">
        <v>0</v>
      </c>
      <c r="I867" s="12">
        <v>33.909999999999997</v>
      </c>
      <c r="J867" s="12">
        <v>33.909999999999997</v>
      </c>
      <c r="K867" s="12">
        <v>505.2</v>
      </c>
      <c r="L867" s="12">
        <v>33.909999999999997</v>
      </c>
      <c r="M867" s="12">
        <v>471.29</v>
      </c>
    </row>
    <row r="868" spans="1:13" x14ac:dyDescent="0.25">
      <c r="A868" s="7" t="s">
        <v>501</v>
      </c>
      <c r="B868" s="7" t="s">
        <v>1640</v>
      </c>
      <c r="C868" s="12">
        <v>10</v>
      </c>
      <c r="D868" s="7" t="s">
        <v>2419</v>
      </c>
      <c r="E868" s="8">
        <v>45751</v>
      </c>
      <c r="F868" s="8">
        <v>45778</v>
      </c>
      <c r="G868" s="12">
        <v>455.52</v>
      </c>
      <c r="H868" s="12">
        <v>0</v>
      </c>
      <c r="I868" s="12">
        <v>30.58</v>
      </c>
      <c r="J868" s="12">
        <v>30.58</v>
      </c>
      <c r="K868" s="12">
        <v>455.52</v>
      </c>
      <c r="L868" s="12">
        <v>30.58</v>
      </c>
      <c r="M868" s="12">
        <v>424.94</v>
      </c>
    </row>
    <row r="869" spans="1:13" x14ac:dyDescent="0.25">
      <c r="A869" s="7" t="s">
        <v>502</v>
      </c>
      <c r="B869" s="7" t="s">
        <v>1641</v>
      </c>
      <c r="C869" s="12">
        <v>10</v>
      </c>
      <c r="D869" s="7" t="s">
        <v>2419</v>
      </c>
      <c r="E869" s="8">
        <v>45751</v>
      </c>
      <c r="F869" s="8">
        <v>45778</v>
      </c>
      <c r="G869" s="12">
        <v>21.48</v>
      </c>
      <c r="H869" s="12">
        <v>0</v>
      </c>
      <c r="I869" s="12">
        <v>1.44</v>
      </c>
      <c r="J869" s="12">
        <v>1.44</v>
      </c>
      <c r="K869" s="12">
        <v>21.48</v>
      </c>
      <c r="L869" s="12">
        <v>1.44</v>
      </c>
      <c r="M869" s="12">
        <v>20.04</v>
      </c>
    </row>
    <row r="870" spans="1:13" x14ac:dyDescent="0.25">
      <c r="A870" s="7" t="s">
        <v>503</v>
      </c>
      <c r="B870" s="7" t="s">
        <v>1642</v>
      </c>
      <c r="C870" s="12">
        <v>10</v>
      </c>
      <c r="D870" s="7" t="s">
        <v>2419</v>
      </c>
      <c r="E870" s="8">
        <v>45751</v>
      </c>
      <c r="F870" s="8">
        <v>45778</v>
      </c>
      <c r="G870" s="12">
        <v>30.42</v>
      </c>
      <c r="H870" s="12">
        <v>0</v>
      </c>
      <c r="I870" s="12">
        <v>2.04</v>
      </c>
      <c r="J870" s="12">
        <v>2.04</v>
      </c>
      <c r="K870" s="12">
        <v>30.42</v>
      </c>
      <c r="L870" s="12">
        <v>2.04</v>
      </c>
      <c r="M870" s="12">
        <v>28.38</v>
      </c>
    </row>
    <row r="871" spans="1:13" x14ac:dyDescent="0.25">
      <c r="A871" s="7" t="s">
        <v>504</v>
      </c>
      <c r="B871" s="7" t="s">
        <v>1643</v>
      </c>
      <c r="C871" s="12">
        <v>10</v>
      </c>
      <c r="D871" s="7" t="s">
        <v>2419</v>
      </c>
      <c r="E871" s="8">
        <v>45751</v>
      </c>
      <c r="F871" s="8">
        <v>45778</v>
      </c>
      <c r="G871" s="12">
        <v>119.04</v>
      </c>
      <c r="H871" s="12">
        <v>0</v>
      </c>
      <c r="I871" s="12">
        <v>7.99</v>
      </c>
      <c r="J871" s="12">
        <v>7.99</v>
      </c>
      <c r="K871" s="12">
        <v>119.04</v>
      </c>
      <c r="L871" s="12">
        <v>7.99</v>
      </c>
      <c r="M871" s="12">
        <v>111.05</v>
      </c>
    </row>
    <row r="872" spans="1:13" x14ac:dyDescent="0.25">
      <c r="A872" s="7" t="s">
        <v>505</v>
      </c>
      <c r="B872" s="7" t="s">
        <v>1644</v>
      </c>
      <c r="C872" s="12">
        <v>10</v>
      </c>
      <c r="D872" s="7" t="s">
        <v>2419</v>
      </c>
      <c r="E872" s="8">
        <v>45751</v>
      </c>
      <c r="F872" s="8">
        <v>45778</v>
      </c>
      <c r="G872" s="12">
        <v>96.6</v>
      </c>
      <c r="H872" s="12">
        <v>0</v>
      </c>
      <c r="I872" s="12">
        <v>6.48</v>
      </c>
      <c r="J872" s="12">
        <v>6.48</v>
      </c>
      <c r="K872" s="12">
        <v>96.6</v>
      </c>
      <c r="L872" s="12">
        <v>6.48</v>
      </c>
      <c r="M872" s="12">
        <v>90.12</v>
      </c>
    </row>
    <row r="873" spans="1:13" x14ac:dyDescent="0.25">
      <c r="A873" s="7" t="s">
        <v>506</v>
      </c>
      <c r="B873" s="7" t="s">
        <v>1645</v>
      </c>
      <c r="C873" s="12">
        <v>10</v>
      </c>
      <c r="D873" s="7" t="s">
        <v>2419</v>
      </c>
      <c r="E873" s="8">
        <v>45751</v>
      </c>
      <c r="F873" s="8">
        <v>45778</v>
      </c>
      <c r="G873" s="12">
        <v>115.92</v>
      </c>
      <c r="H873" s="12">
        <v>0</v>
      </c>
      <c r="I873" s="12">
        <v>7.78</v>
      </c>
      <c r="J873" s="12">
        <v>7.78</v>
      </c>
      <c r="K873" s="12">
        <v>115.92</v>
      </c>
      <c r="L873" s="12">
        <v>7.78</v>
      </c>
      <c r="M873" s="12">
        <v>108.14</v>
      </c>
    </row>
    <row r="874" spans="1:13" x14ac:dyDescent="0.25">
      <c r="A874" s="7" t="s">
        <v>507</v>
      </c>
      <c r="B874" s="7" t="s">
        <v>1646</v>
      </c>
      <c r="C874" s="12">
        <v>10</v>
      </c>
      <c r="D874" s="7" t="s">
        <v>2419</v>
      </c>
      <c r="E874" s="8">
        <v>45751</v>
      </c>
      <c r="F874" s="8">
        <v>45778</v>
      </c>
      <c r="G874" s="12">
        <v>77.7</v>
      </c>
      <c r="H874" s="12">
        <v>0</v>
      </c>
      <c r="I874" s="12">
        <v>5.22</v>
      </c>
      <c r="J874" s="12">
        <v>5.22</v>
      </c>
      <c r="K874" s="12">
        <v>77.7</v>
      </c>
      <c r="L874" s="12">
        <v>5.22</v>
      </c>
      <c r="M874" s="12">
        <v>72.48</v>
      </c>
    </row>
    <row r="875" spans="1:13" x14ac:dyDescent="0.25">
      <c r="A875" s="7" t="s">
        <v>508</v>
      </c>
      <c r="B875" s="7" t="s">
        <v>1647</v>
      </c>
      <c r="C875" s="12">
        <v>10</v>
      </c>
      <c r="D875" s="7" t="s">
        <v>2419</v>
      </c>
      <c r="E875" s="8">
        <v>45751</v>
      </c>
      <c r="F875" s="8">
        <v>45778</v>
      </c>
      <c r="G875" s="12">
        <v>35.72</v>
      </c>
      <c r="H875" s="12">
        <v>0</v>
      </c>
      <c r="I875" s="12">
        <v>2.4</v>
      </c>
      <c r="J875" s="12">
        <v>2.4</v>
      </c>
      <c r="K875" s="12">
        <v>35.72</v>
      </c>
      <c r="L875" s="12">
        <v>2.4</v>
      </c>
      <c r="M875" s="12">
        <v>33.32</v>
      </c>
    </row>
    <row r="876" spans="1:13" x14ac:dyDescent="0.25">
      <c r="A876" s="7" t="s">
        <v>509</v>
      </c>
      <c r="B876" s="7" t="s">
        <v>1648</v>
      </c>
      <c r="C876" s="12">
        <v>10</v>
      </c>
      <c r="D876" s="7" t="s">
        <v>2419</v>
      </c>
      <c r="E876" s="8">
        <v>45751</v>
      </c>
      <c r="F876" s="8">
        <v>45778</v>
      </c>
      <c r="G876" s="12">
        <v>68.34</v>
      </c>
      <c r="H876" s="12">
        <v>0</v>
      </c>
      <c r="I876" s="12">
        <v>4.59</v>
      </c>
      <c r="J876" s="12">
        <v>4.59</v>
      </c>
      <c r="K876" s="12">
        <v>68.34</v>
      </c>
      <c r="L876" s="12">
        <v>4.59</v>
      </c>
      <c r="M876" s="12">
        <v>63.75</v>
      </c>
    </row>
    <row r="877" spans="1:13" x14ac:dyDescent="0.25">
      <c r="A877" s="7" t="s">
        <v>510</v>
      </c>
      <c r="B877" s="7" t="s">
        <v>1649</v>
      </c>
      <c r="C877" s="12">
        <v>10</v>
      </c>
      <c r="D877" s="7" t="s">
        <v>2419</v>
      </c>
      <c r="E877" s="8">
        <v>45751</v>
      </c>
      <c r="F877" s="8">
        <v>45778</v>
      </c>
      <c r="G877" s="12">
        <v>31.26</v>
      </c>
      <c r="H877" s="12">
        <v>0</v>
      </c>
      <c r="I877" s="12">
        <v>2.1</v>
      </c>
      <c r="J877" s="12">
        <v>2.1</v>
      </c>
      <c r="K877" s="12">
        <v>31.26</v>
      </c>
      <c r="L877" s="12">
        <v>2.1</v>
      </c>
      <c r="M877" s="12">
        <v>29.16</v>
      </c>
    </row>
    <row r="878" spans="1:13" x14ac:dyDescent="0.25">
      <c r="A878" s="7" t="s">
        <v>511</v>
      </c>
      <c r="B878" s="7" t="s">
        <v>1650</v>
      </c>
      <c r="C878" s="12">
        <v>10</v>
      </c>
      <c r="D878" s="7" t="s">
        <v>2419</v>
      </c>
      <c r="E878" s="8">
        <v>45751</v>
      </c>
      <c r="F878" s="8">
        <v>45778</v>
      </c>
      <c r="G878" s="12">
        <v>31.26</v>
      </c>
      <c r="H878" s="12">
        <v>0</v>
      </c>
      <c r="I878" s="12">
        <v>2.1</v>
      </c>
      <c r="J878" s="12">
        <v>2.1</v>
      </c>
      <c r="K878" s="12">
        <v>31.26</v>
      </c>
      <c r="L878" s="12">
        <v>2.1</v>
      </c>
      <c r="M878" s="12">
        <v>29.16</v>
      </c>
    </row>
    <row r="879" spans="1:13" x14ac:dyDescent="0.25">
      <c r="A879" s="7" t="s">
        <v>512</v>
      </c>
      <c r="B879" s="7" t="s">
        <v>1651</v>
      </c>
      <c r="C879" s="12">
        <v>10</v>
      </c>
      <c r="D879" s="7" t="s">
        <v>2419</v>
      </c>
      <c r="E879" s="8">
        <v>45751</v>
      </c>
      <c r="F879" s="8">
        <v>45778</v>
      </c>
      <c r="G879" s="12">
        <v>19.03</v>
      </c>
      <c r="H879" s="12">
        <v>0</v>
      </c>
      <c r="I879" s="12">
        <v>1.28</v>
      </c>
      <c r="J879" s="12">
        <v>1.28</v>
      </c>
      <c r="K879" s="12">
        <v>19.03</v>
      </c>
      <c r="L879" s="12">
        <v>1.28</v>
      </c>
      <c r="M879" s="12">
        <v>17.75</v>
      </c>
    </row>
    <row r="880" spans="1:13" x14ac:dyDescent="0.25">
      <c r="A880" s="7" t="s">
        <v>513</v>
      </c>
      <c r="B880" s="7" t="s">
        <v>1652</v>
      </c>
      <c r="C880" s="12">
        <v>10</v>
      </c>
      <c r="D880" s="7" t="s">
        <v>2419</v>
      </c>
      <c r="E880" s="8">
        <v>45751</v>
      </c>
      <c r="F880" s="8">
        <v>45778</v>
      </c>
      <c r="G880" s="12">
        <v>6.96</v>
      </c>
      <c r="H880" s="12">
        <v>0</v>
      </c>
      <c r="I880" s="12">
        <v>0.47</v>
      </c>
      <c r="J880" s="12">
        <v>0.47</v>
      </c>
      <c r="K880" s="12">
        <v>6.96</v>
      </c>
      <c r="L880" s="12">
        <v>0.47</v>
      </c>
      <c r="M880" s="12">
        <v>6.49</v>
      </c>
    </row>
    <row r="881" spans="1:13" x14ac:dyDescent="0.25">
      <c r="A881" s="7" t="s">
        <v>514</v>
      </c>
      <c r="B881" s="7" t="s">
        <v>1653</v>
      </c>
      <c r="C881" s="12">
        <v>10</v>
      </c>
      <c r="D881" s="7" t="s">
        <v>2419</v>
      </c>
      <c r="E881" s="8">
        <v>45751</v>
      </c>
      <c r="F881" s="8">
        <v>45778</v>
      </c>
      <c r="G881" s="12">
        <v>3.7</v>
      </c>
      <c r="H881" s="12">
        <v>0</v>
      </c>
      <c r="I881" s="12">
        <v>0.25</v>
      </c>
      <c r="J881" s="12">
        <v>0.25</v>
      </c>
      <c r="K881" s="12">
        <v>3.7</v>
      </c>
      <c r="L881" s="12">
        <v>0.25</v>
      </c>
      <c r="M881" s="12">
        <v>3.45</v>
      </c>
    </row>
    <row r="882" spans="1:13" x14ac:dyDescent="0.25">
      <c r="A882" s="7" t="s">
        <v>515</v>
      </c>
      <c r="B882" s="7" t="s">
        <v>1654</v>
      </c>
      <c r="C882" s="12">
        <v>10</v>
      </c>
      <c r="D882" s="7" t="s">
        <v>2419</v>
      </c>
      <c r="E882" s="8">
        <v>45751</v>
      </c>
      <c r="F882" s="8">
        <v>45778</v>
      </c>
      <c r="G882" s="12">
        <v>3.4</v>
      </c>
      <c r="H882" s="12">
        <v>0</v>
      </c>
      <c r="I882" s="12">
        <v>0.23</v>
      </c>
      <c r="J882" s="12">
        <v>0.23</v>
      </c>
      <c r="K882" s="12">
        <v>3.4</v>
      </c>
      <c r="L882" s="12">
        <v>0.23</v>
      </c>
      <c r="M882" s="12">
        <v>3.17</v>
      </c>
    </row>
    <row r="883" spans="1:13" x14ac:dyDescent="0.25">
      <c r="A883" s="7" t="s">
        <v>516</v>
      </c>
      <c r="B883" s="7" t="s">
        <v>1655</v>
      </c>
      <c r="C883" s="12">
        <v>10</v>
      </c>
      <c r="D883" s="7" t="s">
        <v>2419</v>
      </c>
      <c r="E883" s="8">
        <v>45751</v>
      </c>
      <c r="F883" s="8">
        <v>45778</v>
      </c>
      <c r="G883" s="12">
        <v>4.3600000000000003</v>
      </c>
      <c r="H883" s="12">
        <v>0</v>
      </c>
      <c r="I883" s="12">
        <v>0.28999999999999998</v>
      </c>
      <c r="J883" s="12">
        <v>0.28999999999999998</v>
      </c>
      <c r="K883" s="12">
        <v>4.3600000000000003</v>
      </c>
      <c r="L883" s="12">
        <v>0.28999999999999998</v>
      </c>
      <c r="M883" s="12">
        <v>4.07</v>
      </c>
    </row>
    <row r="884" spans="1:13" x14ac:dyDescent="0.25">
      <c r="A884" s="7" t="s">
        <v>861</v>
      </c>
      <c r="B884" s="7" t="s">
        <v>1978</v>
      </c>
      <c r="C884" s="12">
        <v>10</v>
      </c>
      <c r="D884" s="7" t="s">
        <v>2419</v>
      </c>
      <c r="E884" s="8">
        <v>45751</v>
      </c>
      <c r="F884" s="8">
        <v>45778</v>
      </c>
      <c r="G884" s="12">
        <v>9.6300000000000008</v>
      </c>
      <c r="H884" s="12">
        <v>0</v>
      </c>
      <c r="I884" s="12">
        <v>0.65</v>
      </c>
      <c r="J884" s="12">
        <v>0.65</v>
      </c>
      <c r="K884" s="12">
        <v>9.6300000000000008</v>
      </c>
      <c r="L884" s="12">
        <v>0.65</v>
      </c>
      <c r="M884" s="12">
        <v>8.98</v>
      </c>
    </row>
    <row r="885" spans="1:13" x14ac:dyDescent="0.25">
      <c r="A885" s="7" t="s">
        <v>862</v>
      </c>
      <c r="B885" s="7" t="s">
        <v>1979</v>
      </c>
      <c r="C885" s="12">
        <v>10</v>
      </c>
      <c r="D885" s="7" t="s">
        <v>2419</v>
      </c>
      <c r="E885" s="8">
        <v>45751</v>
      </c>
      <c r="F885" s="8">
        <v>45778</v>
      </c>
      <c r="G885" s="12">
        <v>107.2</v>
      </c>
      <c r="H885" s="12">
        <v>0</v>
      </c>
      <c r="I885" s="12">
        <v>7.2</v>
      </c>
      <c r="J885" s="12">
        <v>7.2</v>
      </c>
      <c r="K885" s="12">
        <v>107.2</v>
      </c>
      <c r="L885" s="12">
        <v>7.2</v>
      </c>
      <c r="M885" s="12">
        <v>100</v>
      </c>
    </row>
    <row r="886" spans="1:13" x14ac:dyDescent="0.25">
      <c r="A886" s="7" t="s">
        <v>517</v>
      </c>
      <c r="B886" s="7" t="s">
        <v>1656</v>
      </c>
      <c r="C886" s="12">
        <v>10</v>
      </c>
      <c r="D886" s="7" t="s">
        <v>2419</v>
      </c>
      <c r="E886" s="8">
        <v>45751</v>
      </c>
      <c r="F886" s="8">
        <v>45778</v>
      </c>
      <c r="G886" s="12">
        <v>7.92</v>
      </c>
      <c r="H886" s="12">
        <v>0</v>
      </c>
      <c r="I886" s="12">
        <v>0.53</v>
      </c>
      <c r="J886" s="12">
        <v>0.53</v>
      </c>
      <c r="K886" s="12">
        <v>7.92</v>
      </c>
      <c r="L886" s="12">
        <v>0.53</v>
      </c>
      <c r="M886" s="12">
        <v>7.39</v>
      </c>
    </row>
    <row r="887" spans="1:13" x14ac:dyDescent="0.25">
      <c r="A887" s="7" t="s">
        <v>518</v>
      </c>
      <c r="B887" s="7" t="s">
        <v>1657</v>
      </c>
      <c r="C887" s="12">
        <v>10</v>
      </c>
      <c r="D887" s="7" t="s">
        <v>2419</v>
      </c>
      <c r="E887" s="8">
        <v>45751</v>
      </c>
      <c r="F887" s="8">
        <v>45778</v>
      </c>
      <c r="G887" s="12">
        <v>133.44</v>
      </c>
      <c r="H887" s="12">
        <v>0</v>
      </c>
      <c r="I887" s="12">
        <v>8.9600000000000009</v>
      </c>
      <c r="J887" s="12">
        <v>8.9600000000000009</v>
      </c>
      <c r="K887" s="12">
        <v>133.44</v>
      </c>
      <c r="L887" s="12">
        <v>8.9600000000000009</v>
      </c>
      <c r="M887" s="12">
        <v>124.48</v>
      </c>
    </row>
    <row r="888" spans="1:13" x14ac:dyDescent="0.25">
      <c r="A888" s="7" t="s">
        <v>519</v>
      </c>
      <c r="B888" s="7" t="s">
        <v>1657</v>
      </c>
      <c r="C888" s="12">
        <v>10</v>
      </c>
      <c r="D888" s="7" t="s">
        <v>2419</v>
      </c>
      <c r="E888" s="8">
        <v>45751</v>
      </c>
      <c r="F888" s="8">
        <v>45778</v>
      </c>
      <c r="G888" s="12">
        <v>133.44</v>
      </c>
      <c r="H888" s="12">
        <v>0</v>
      </c>
      <c r="I888" s="12">
        <v>8.9600000000000009</v>
      </c>
      <c r="J888" s="12">
        <v>8.9600000000000009</v>
      </c>
      <c r="K888" s="12">
        <v>133.44</v>
      </c>
      <c r="L888" s="12">
        <v>8.9600000000000009</v>
      </c>
      <c r="M888" s="12">
        <v>124.48</v>
      </c>
    </row>
    <row r="889" spans="1:13" x14ac:dyDescent="0.25">
      <c r="A889" s="7" t="s">
        <v>520</v>
      </c>
      <c r="B889" s="7" t="s">
        <v>1658</v>
      </c>
      <c r="C889" s="12">
        <v>10</v>
      </c>
      <c r="D889" s="7" t="s">
        <v>2419</v>
      </c>
      <c r="E889" s="8">
        <v>45751</v>
      </c>
      <c r="F889" s="8">
        <v>45778</v>
      </c>
      <c r="G889" s="12">
        <v>63.36</v>
      </c>
      <c r="H889" s="12">
        <v>0</v>
      </c>
      <c r="I889" s="12">
        <v>4.25</v>
      </c>
      <c r="J889" s="12">
        <v>4.25</v>
      </c>
      <c r="K889" s="12">
        <v>63.36</v>
      </c>
      <c r="L889" s="12">
        <v>4.25</v>
      </c>
      <c r="M889" s="12">
        <v>59.11</v>
      </c>
    </row>
    <row r="890" spans="1:13" x14ac:dyDescent="0.25">
      <c r="A890" s="7" t="s">
        <v>521</v>
      </c>
      <c r="B890" s="7" t="s">
        <v>1659</v>
      </c>
      <c r="C890" s="12">
        <v>10</v>
      </c>
      <c r="D890" s="7" t="s">
        <v>2419</v>
      </c>
      <c r="E890" s="8">
        <v>45751</v>
      </c>
      <c r="F890" s="8">
        <v>45778</v>
      </c>
      <c r="G890" s="12">
        <v>63.6</v>
      </c>
      <c r="H890" s="12">
        <v>0</v>
      </c>
      <c r="I890" s="12">
        <v>4.2699999999999996</v>
      </c>
      <c r="J890" s="12">
        <v>4.2699999999999996</v>
      </c>
      <c r="K890" s="12">
        <v>63.6</v>
      </c>
      <c r="L890" s="12">
        <v>4.2699999999999996</v>
      </c>
      <c r="M890" s="12">
        <v>59.33</v>
      </c>
    </row>
    <row r="891" spans="1:13" x14ac:dyDescent="0.25">
      <c r="A891" s="7" t="s">
        <v>522</v>
      </c>
      <c r="B891" s="7" t="s">
        <v>1660</v>
      </c>
      <c r="C891" s="12">
        <v>10</v>
      </c>
      <c r="D891" s="7" t="s">
        <v>2419</v>
      </c>
      <c r="E891" s="8">
        <v>45751</v>
      </c>
      <c r="F891" s="8">
        <v>45778</v>
      </c>
      <c r="G891" s="12">
        <v>68.88</v>
      </c>
      <c r="H891" s="12">
        <v>0</v>
      </c>
      <c r="I891" s="12">
        <v>4.62</v>
      </c>
      <c r="J891" s="12">
        <v>4.62</v>
      </c>
      <c r="K891" s="12">
        <v>68.88</v>
      </c>
      <c r="L891" s="12">
        <v>4.62</v>
      </c>
      <c r="M891" s="12">
        <v>64.260000000000005</v>
      </c>
    </row>
    <row r="892" spans="1:13" x14ac:dyDescent="0.25">
      <c r="A892" s="7" t="s">
        <v>523</v>
      </c>
      <c r="B892" s="7" t="s">
        <v>1661</v>
      </c>
      <c r="C892" s="12">
        <v>10</v>
      </c>
      <c r="D892" s="7" t="s">
        <v>2419</v>
      </c>
      <c r="E892" s="8">
        <v>45751</v>
      </c>
      <c r="F892" s="8">
        <v>45778</v>
      </c>
      <c r="G892" s="12">
        <v>137.76</v>
      </c>
      <c r="H892" s="12">
        <v>0</v>
      </c>
      <c r="I892" s="12">
        <v>9.25</v>
      </c>
      <c r="J892" s="12">
        <v>9.25</v>
      </c>
      <c r="K892" s="12">
        <v>137.76</v>
      </c>
      <c r="L892" s="12">
        <v>9.25</v>
      </c>
      <c r="M892" s="12">
        <v>128.51</v>
      </c>
    </row>
    <row r="893" spans="1:13" x14ac:dyDescent="0.25">
      <c r="A893" s="7" t="s">
        <v>524</v>
      </c>
      <c r="B893" s="7" t="s">
        <v>1662</v>
      </c>
      <c r="C893" s="12">
        <v>10</v>
      </c>
      <c r="D893" s="7" t="s">
        <v>2419</v>
      </c>
      <c r="E893" s="8">
        <v>45751</v>
      </c>
      <c r="F893" s="8">
        <v>45778</v>
      </c>
      <c r="G893" s="12">
        <v>131.28</v>
      </c>
      <c r="H893" s="12">
        <v>0</v>
      </c>
      <c r="I893" s="12">
        <v>8.81</v>
      </c>
      <c r="J893" s="12">
        <v>8.81</v>
      </c>
      <c r="K893" s="12">
        <v>131.28</v>
      </c>
      <c r="L893" s="12">
        <v>8.81</v>
      </c>
      <c r="M893" s="12">
        <v>122.47</v>
      </c>
    </row>
    <row r="894" spans="1:13" x14ac:dyDescent="0.25">
      <c r="A894" s="7" t="s">
        <v>525</v>
      </c>
      <c r="B894" s="7" t="s">
        <v>1662</v>
      </c>
      <c r="C894" s="12">
        <v>10</v>
      </c>
      <c r="D894" s="7" t="s">
        <v>2419</v>
      </c>
      <c r="E894" s="8">
        <v>45751</v>
      </c>
      <c r="F894" s="8">
        <v>45778</v>
      </c>
      <c r="G894" s="12">
        <v>91.56</v>
      </c>
      <c r="H894" s="12">
        <v>0</v>
      </c>
      <c r="I894" s="12">
        <v>6.15</v>
      </c>
      <c r="J894" s="12">
        <v>6.15</v>
      </c>
      <c r="K894" s="12">
        <v>91.56</v>
      </c>
      <c r="L894" s="12">
        <v>6.15</v>
      </c>
      <c r="M894" s="12">
        <v>85.41</v>
      </c>
    </row>
    <row r="895" spans="1:13" x14ac:dyDescent="0.25">
      <c r="A895" s="7" t="s">
        <v>526</v>
      </c>
      <c r="B895" s="7" t="s">
        <v>1663</v>
      </c>
      <c r="C895" s="12">
        <v>10</v>
      </c>
      <c r="D895" s="7" t="s">
        <v>2419</v>
      </c>
      <c r="E895" s="8">
        <v>45751</v>
      </c>
      <c r="F895" s="8">
        <v>45778</v>
      </c>
      <c r="G895" s="12">
        <v>131.28</v>
      </c>
      <c r="H895" s="12">
        <v>0</v>
      </c>
      <c r="I895" s="12">
        <v>8.81</v>
      </c>
      <c r="J895" s="12">
        <v>8.81</v>
      </c>
      <c r="K895" s="12">
        <v>131.28</v>
      </c>
      <c r="L895" s="12">
        <v>8.81</v>
      </c>
      <c r="M895" s="12">
        <v>122.47</v>
      </c>
    </row>
    <row r="896" spans="1:13" x14ac:dyDescent="0.25">
      <c r="A896" s="7" t="s">
        <v>527</v>
      </c>
      <c r="B896" s="7" t="s">
        <v>1663</v>
      </c>
      <c r="C896" s="12">
        <v>10</v>
      </c>
      <c r="D896" s="7" t="s">
        <v>2419</v>
      </c>
      <c r="E896" s="8">
        <v>45751</v>
      </c>
      <c r="F896" s="8">
        <v>45778</v>
      </c>
      <c r="G896" s="12">
        <v>91.56</v>
      </c>
      <c r="H896" s="12">
        <v>0</v>
      </c>
      <c r="I896" s="12">
        <v>6.15</v>
      </c>
      <c r="J896" s="12">
        <v>6.15</v>
      </c>
      <c r="K896" s="12">
        <v>91.56</v>
      </c>
      <c r="L896" s="12">
        <v>6.15</v>
      </c>
      <c r="M896" s="12">
        <v>85.41</v>
      </c>
    </row>
    <row r="897" spans="1:13" x14ac:dyDescent="0.25">
      <c r="A897" s="7" t="s">
        <v>528</v>
      </c>
      <c r="B897" s="7" t="s">
        <v>1664</v>
      </c>
      <c r="C897" s="12">
        <v>10</v>
      </c>
      <c r="D897" s="7" t="s">
        <v>2419</v>
      </c>
      <c r="E897" s="8">
        <v>45751</v>
      </c>
      <c r="F897" s="8">
        <v>45778</v>
      </c>
      <c r="G897" s="12">
        <v>120.72</v>
      </c>
      <c r="H897" s="12">
        <v>0</v>
      </c>
      <c r="I897" s="12">
        <v>8.1</v>
      </c>
      <c r="J897" s="12">
        <v>8.1</v>
      </c>
      <c r="K897" s="12">
        <v>120.72</v>
      </c>
      <c r="L897" s="12">
        <v>8.1</v>
      </c>
      <c r="M897" s="12">
        <v>112.62</v>
      </c>
    </row>
    <row r="898" spans="1:13" x14ac:dyDescent="0.25">
      <c r="A898" s="7" t="s">
        <v>529</v>
      </c>
      <c r="B898" s="7" t="s">
        <v>1665</v>
      </c>
      <c r="C898" s="12">
        <v>10</v>
      </c>
      <c r="D898" s="7" t="s">
        <v>2419</v>
      </c>
      <c r="E898" s="8">
        <v>45751</v>
      </c>
      <c r="F898" s="8">
        <v>45778</v>
      </c>
      <c r="G898" s="12">
        <v>168.48</v>
      </c>
      <c r="H898" s="12">
        <v>0</v>
      </c>
      <c r="I898" s="12">
        <v>11.31</v>
      </c>
      <c r="J898" s="12">
        <v>11.31</v>
      </c>
      <c r="K898" s="12">
        <v>168.48</v>
      </c>
      <c r="L898" s="12">
        <v>11.31</v>
      </c>
      <c r="M898" s="12">
        <v>157.16999999999999</v>
      </c>
    </row>
    <row r="899" spans="1:13" x14ac:dyDescent="0.25">
      <c r="A899" s="7" t="s">
        <v>530</v>
      </c>
      <c r="B899" s="7" t="s">
        <v>1666</v>
      </c>
      <c r="C899" s="12">
        <v>10</v>
      </c>
      <c r="D899" s="7" t="s">
        <v>2419</v>
      </c>
      <c r="E899" s="8">
        <v>45751</v>
      </c>
      <c r="F899" s="8">
        <v>45778</v>
      </c>
      <c r="G899" s="12">
        <v>70.98</v>
      </c>
      <c r="H899" s="12">
        <v>0</v>
      </c>
      <c r="I899" s="12">
        <v>4.76</v>
      </c>
      <c r="J899" s="12">
        <v>4.76</v>
      </c>
      <c r="K899" s="12">
        <v>70.98</v>
      </c>
      <c r="L899" s="12">
        <v>4.76</v>
      </c>
      <c r="M899" s="12">
        <v>66.22</v>
      </c>
    </row>
    <row r="900" spans="1:13" x14ac:dyDescent="0.25">
      <c r="A900" s="7" t="s">
        <v>531</v>
      </c>
      <c r="B900" s="7" t="s">
        <v>1667</v>
      </c>
      <c r="C900" s="12">
        <v>10</v>
      </c>
      <c r="D900" s="7" t="s">
        <v>2419</v>
      </c>
      <c r="E900" s="8">
        <v>45751</v>
      </c>
      <c r="F900" s="8">
        <v>45778</v>
      </c>
      <c r="G900" s="12">
        <v>47.4</v>
      </c>
      <c r="H900" s="12">
        <v>0</v>
      </c>
      <c r="I900" s="12">
        <v>3.18</v>
      </c>
      <c r="J900" s="12">
        <v>3.18</v>
      </c>
      <c r="K900" s="12">
        <v>47.4</v>
      </c>
      <c r="L900" s="12">
        <v>3.18</v>
      </c>
      <c r="M900" s="12">
        <v>44.22</v>
      </c>
    </row>
    <row r="901" spans="1:13" x14ac:dyDescent="0.25">
      <c r="A901" s="7" t="s">
        <v>532</v>
      </c>
      <c r="B901" s="7" t="s">
        <v>1668</v>
      </c>
      <c r="C901" s="12">
        <v>10</v>
      </c>
      <c r="D901" s="7" t="s">
        <v>2419</v>
      </c>
      <c r="E901" s="8">
        <v>45751</v>
      </c>
      <c r="F901" s="8">
        <v>45778</v>
      </c>
      <c r="G901" s="12">
        <v>68.040000000000006</v>
      </c>
      <c r="H901" s="12">
        <v>0</v>
      </c>
      <c r="I901" s="12">
        <v>4.57</v>
      </c>
      <c r="J901" s="12">
        <v>4.57</v>
      </c>
      <c r="K901" s="12">
        <v>68.040000000000006</v>
      </c>
      <c r="L901" s="12">
        <v>4.57</v>
      </c>
      <c r="M901" s="12">
        <v>63.47</v>
      </c>
    </row>
    <row r="902" spans="1:13" x14ac:dyDescent="0.25">
      <c r="A902" s="7" t="s">
        <v>533</v>
      </c>
      <c r="B902" s="7" t="s">
        <v>1669</v>
      </c>
      <c r="C902" s="12">
        <v>10</v>
      </c>
      <c r="D902" s="7" t="s">
        <v>2419</v>
      </c>
      <c r="E902" s="8">
        <v>45751</v>
      </c>
      <c r="F902" s="8">
        <v>45778</v>
      </c>
      <c r="G902" s="12">
        <v>93.96</v>
      </c>
      <c r="H902" s="12">
        <v>0</v>
      </c>
      <c r="I902" s="12">
        <v>6.31</v>
      </c>
      <c r="J902" s="12">
        <v>6.31</v>
      </c>
      <c r="K902" s="12">
        <v>93.96</v>
      </c>
      <c r="L902" s="12">
        <v>6.31</v>
      </c>
      <c r="M902" s="12">
        <v>87.65</v>
      </c>
    </row>
    <row r="903" spans="1:13" x14ac:dyDescent="0.25">
      <c r="A903" s="7" t="s">
        <v>534</v>
      </c>
      <c r="B903" s="7" t="s">
        <v>1670</v>
      </c>
      <c r="C903" s="12">
        <v>10</v>
      </c>
      <c r="D903" s="7" t="s">
        <v>2419</v>
      </c>
      <c r="E903" s="8">
        <v>45751</v>
      </c>
      <c r="F903" s="8">
        <v>45778</v>
      </c>
      <c r="G903" s="12">
        <v>11.28</v>
      </c>
      <c r="H903" s="12">
        <v>0</v>
      </c>
      <c r="I903" s="12">
        <v>0.76</v>
      </c>
      <c r="J903" s="12">
        <v>0.76</v>
      </c>
      <c r="K903" s="12">
        <v>11.28</v>
      </c>
      <c r="L903" s="12">
        <v>0.76</v>
      </c>
      <c r="M903" s="12">
        <v>10.52</v>
      </c>
    </row>
    <row r="904" spans="1:13" x14ac:dyDescent="0.25">
      <c r="A904" s="7" t="s">
        <v>535</v>
      </c>
      <c r="B904" s="7" t="s">
        <v>1671</v>
      </c>
      <c r="C904" s="12">
        <v>10</v>
      </c>
      <c r="D904" s="7" t="s">
        <v>2419</v>
      </c>
      <c r="E904" s="8">
        <v>45751</v>
      </c>
      <c r="F904" s="8">
        <v>45778</v>
      </c>
      <c r="G904" s="12">
        <v>12.64</v>
      </c>
      <c r="H904" s="12">
        <v>0</v>
      </c>
      <c r="I904" s="12">
        <v>0.85</v>
      </c>
      <c r="J904" s="12">
        <v>0.85</v>
      </c>
      <c r="K904" s="12">
        <v>12.64</v>
      </c>
      <c r="L904" s="12">
        <v>0.85</v>
      </c>
      <c r="M904" s="12">
        <v>11.79</v>
      </c>
    </row>
    <row r="905" spans="1:13" x14ac:dyDescent="0.25">
      <c r="A905" s="7" t="s">
        <v>536</v>
      </c>
      <c r="B905" s="7" t="s">
        <v>1672</v>
      </c>
      <c r="C905" s="12">
        <v>10</v>
      </c>
      <c r="D905" s="7" t="s">
        <v>2419</v>
      </c>
      <c r="E905" s="8">
        <v>45751</v>
      </c>
      <c r="F905" s="8">
        <v>45778</v>
      </c>
      <c r="G905" s="12">
        <v>20.6</v>
      </c>
      <c r="H905" s="12">
        <v>0</v>
      </c>
      <c r="I905" s="12">
        <v>1.38</v>
      </c>
      <c r="J905" s="12">
        <v>1.38</v>
      </c>
      <c r="K905" s="12">
        <v>20.6</v>
      </c>
      <c r="L905" s="12">
        <v>1.38</v>
      </c>
      <c r="M905" s="12">
        <v>19.22</v>
      </c>
    </row>
    <row r="906" spans="1:13" x14ac:dyDescent="0.25">
      <c r="A906" s="7" t="s">
        <v>537</v>
      </c>
      <c r="B906" s="7" t="s">
        <v>1673</v>
      </c>
      <c r="C906" s="12">
        <v>10</v>
      </c>
      <c r="D906" s="7" t="s">
        <v>2419</v>
      </c>
      <c r="E906" s="8">
        <v>45751</v>
      </c>
      <c r="F906" s="8">
        <v>45778</v>
      </c>
      <c r="G906" s="12">
        <v>3.8</v>
      </c>
      <c r="H906" s="12">
        <v>0</v>
      </c>
      <c r="I906" s="12">
        <v>0.26</v>
      </c>
      <c r="J906" s="12">
        <v>0.26</v>
      </c>
      <c r="K906" s="12">
        <v>3.8</v>
      </c>
      <c r="L906" s="12">
        <v>0.26</v>
      </c>
      <c r="M906" s="12">
        <v>3.54</v>
      </c>
    </row>
    <row r="907" spans="1:13" x14ac:dyDescent="0.25">
      <c r="A907" s="7" t="s">
        <v>538</v>
      </c>
      <c r="B907" s="7" t="s">
        <v>1674</v>
      </c>
      <c r="C907" s="12">
        <v>10</v>
      </c>
      <c r="D907" s="7" t="s">
        <v>2419</v>
      </c>
      <c r="E907" s="8">
        <v>45751</v>
      </c>
      <c r="F907" s="8">
        <v>45778</v>
      </c>
      <c r="G907" s="12">
        <v>7.72</v>
      </c>
      <c r="H907" s="12">
        <v>0</v>
      </c>
      <c r="I907" s="12">
        <v>0.52</v>
      </c>
      <c r="J907" s="12">
        <v>0.52</v>
      </c>
      <c r="K907" s="12">
        <v>7.72</v>
      </c>
      <c r="L907" s="12">
        <v>0.52</v>
      </c>
      <c r="M907" s="12">
        <v>7.2</v>
      </c>
    </row>
    <row r="908" spans="1:13" x14ac:dyDescent="0.25">
      <c r="A908" s="7" t="s">
        <v>539</v>
      </c>
      <c r="B908" s="7" t="s">
        <v>1675</v>
      </c>
      <c r="C908" s="12">
        <v>10</v>
      </c>
      <c r="D908" s="7" t="s">
        <v>2419</v>
      </c>
      <c r="E908" s="8">
        <v>45751</v>
      </c>
      <c r="F908" s="8">
        <v>45778</v>
      </c>
      <c r="G908" s="12">
        <v>7.72</v>
      </c>
      <c r="H908" s="12">
        <v>0</v>
      </c>
      <c r="I908" s="12">
        <v>0.52</v>
      </c>
      <c r="J908" s="12">
        <v>0.52</v>
      </c>
      <c r="K908" s="12">
        <v>7.72</v>
      </c>
      <c r="L908" s="12">
        <v>0.52</v>
      </c>
      <c r="M908" s="12">
        <v>7.2</v>
      </c>
    </row>
    <row r="909" spans="1:13" x14ac:dyDescent="0.25">
      <c r="A909" s="7" t="s">
        <v>540</v>
      </c>
      <c r="B909" s="7" t="s">
        <v>1676</v>
      </c>
      <c r="C909" s="12">
        <v>10</v>
      </c>
      <c r="D909" s="7" t="s">
        <v>2419</v>
      </c>
      <c r="E909" s="8">
        <v>45751</v>
      </c>
      <c r="F909" s="8">
        <v>45778</v>
      </c>
      <c r="G909" s="12">
        <v>7.72</v>
      </c>
      <c r="H909" s="12">
        <v>0</v>
      </c>
      <c r="I909" s="12">
        <v>0.52</v>
      </c>
      <c r="J909" s="12">
        <v>0.52</v>
      </c>
      <c r="K909" s="12">
        <v>7.72</v>
      </c>
      <c r="L909" s="12">
        <v>0.52</v>
      </c>
      <c r="M909" s="12">
        <v>7.2</v>
      </c>
    </row>
    <row r="910" spans="1:13" x14ac:dyDescent="0.25">
      <c r="A910" s="7" t="s">
        <v>541</v>
      </c>
      <c r="B910" s="7" t="s">
        <v>1345</v>
      </c>
      <c r="C910" s="12">
        <v>10</v>
      </c>
      <c r="D910" s="7" t="s">
        <v>2419</v>
      </c>
      <c r="E910" s="8">
        <v>45751</v>
      </c>
      <c r="F910" s="8">
        <v>45778</v>
      </c>
      <c r="G910" s="12">
        <v>7.72</v>
      </c>
      <c r="H910" s="12">
        <v>0</v>
      </c>
      <c r="I910" s="12">
        <v>0.52</v>
      </c>
      <c r="J910" s="12">
        <v>0.52</v>
      </c>
      <c r="K910" s="12">
        <v>7.72</v>
      </c>
      <c r="L910" s="12">
        <v>0.52</v>
      </c>
      <c r="M910" s="12">
        <v>7.2</v>
      </c>
    </row>
    <row r="911" spans="1:13" x14ac:dyDescent="0.25">
      <c r="A911" s="7" t="s">
        <v>542</v>
      </c>
      <c r="B911" s="7" t="s">
        <v>1677</v>
      </c>
      <c r="C911" s="12">
        <v>10</v>
      </c>
      <c r="D911" s="7" t="s">
        <v>2419</v>
      </c>
      <c r="E911" s="8">
        <v>45751</v>
      </c>
      <c r="F911" s="8">
        <v>45778</v>
      </c>
      <c r="G911" s="12">
        <v>11.64</v>
      </c>
      <c r="H911" s="12">
        <v>0</v>
      </c>
      <c r="I911" s="12">
        <v>0.78</v>
      </c>
      <c r="J911" s="12">
        <v>0.78</v>
      </c>
      <c r="K911" s="12">
        <v>11.64</v>
      </c>
      <c r="L911" s="12">
        <v>0.78</v>
      </c>
      <c r="M911" s="12">
        <v>10.86</v>
      </c>
    </row>
    <row r="912" spans="1:13" x14ac:dyDescent="0.25">
      <c r="A912" s="7" t="s">
        <v>543</v>
      </c>
      <c r="B912" s="7" t="s">
        <v>1678</v>
      </c>
      <c r="C912" s="12">
        <v>10</v>
      </c>
      <c r="D912" s="7" t="s">
        <v>2419</v>
      </c>
      <c r="E912" s="8">
        <v>45751</v>
      </c>
      <c r="F912" s="8">
        <v>45778</v>
      </c>
      <c r="G912" s="12">
        <v>30.88</v>
      </c>
      <c r="H912" s="12">
        <v>0</v>
      </c>
      <c r="I912" s="12">
        <v>2.0699999999999998</v>
      </c>
      <c r="J912" s="12">
        <v>2.0699999999999998</v>
      </c>
      <c r="K912" s="12">
        <v>30.88</v>
      </c>
      <c r="L912" s="12">
        <v>2.0699999999999998</v>
      </c>
      <c r="M912" s="12">
        <v>28.81</v>
      </c>
    </row>
    <row r="913" spans="1:13" x14ac:dyDescent="0.25">
      <c r="A913" s="7" t="s">
        <v>544</v>
      </c>
      <c r="B913" s="7" t="s">
        <v>1679</v>
      </c>
      <c r="C913" s="12">
        <v>10</v>
      </c>
      <c r="D913" s="7" t="s">
        <v>2419</v>
      </c>
      <c r="E913" s="8">
        <v>45751</v>
      </c>
      <c r="F913" s="8">
        <v>45778</v>
      </c>
      <c r="G913" s="12">
        <v>12.47</v>
      </c>
      <c r="H913" s="12">
        <v>0</v>
      </c>
      <c r="I913" s="12">
        <v>0.84</v>
      </c>
      <c r="J913" s="12">
        <v>0.84</v>
      </c>
      <c r="K913" s="12">
        <v>12.47</v>
      </c>
      <c r="L913" s="12">
        <v>0.84</v>
      </c>
      <c r="M913" s="12">
        <v>11.63</v>
      </c>
    </row>
    <row r="914" spans="1:13" x14ac:dyDescent="0.25">
      <c r="A914" s="7" t="s">
        <v>545</v>
      </c>
      <c r="B914" s="7" t="s">
        <v>1680</v>
      </c>
      <c r="C914" s="12">
        <v>10</v>
      </c>
      <c r="D914" s="7" t="s">
        <v>2419</v>
      </c>
      <c r="E914" s="8">
        <v>45751</v>
      </c>
      <c r="F914" s="8">
        <v>45778</v>
      </c>
      <c r="G914" s="12">
        <v>24.94</v>
      </c>
      <c r="H914" s="12">
        <v>0</v>
      </c>
      <c r="I914" s="12">
        <v>1.67</v>
      </c>
      <c r="J914" s="12">
        <v>1.67</v>
      </c>
      <c r="K914" s="12">
        <v>24.94</v>
      </c>
      <c r="L914" s="12">
        <v>1.67</v>
      </c>
      <c r="M914" s="12">
        <v>23.27</v>
      </c>
    </row>
    <row r="915" spans="1:13" x14ac:dyDescent="0.25">
      <c r="A915" s="7" t="s">
        <v>546</v>
      </c>
      <c r="B915" s="7" t="s">
        <v>1681</v>
      </c>
      <c r="C915" s="12">
        <v>10</v>
      </c>
      <c r="D915" s="7" t="s">
        <v>2419</v>
      </c>
      <c r="E915" s="8">
        <v>45751</v>
      </c>
      <c r="F915" s="8">
        <v>45778</v>
      </c>
      <c r="G915" s="12">
        <v>49.88</v>
      </c>
      <c r="H915" s="12">
        <v>0</v>
      </c>
      <c r="I915" s="12">
        <v>3.35</v>
      </c>
      <c r="J915" s="12">
        <v>3.35</v>
      </c>
      <c r="K915" s="12">
        <v>49.88</v>
      </c>
      <c r="L915" s="12">
        <v>3.35</v>
      </c>
      <c r="M915" s="12">
        <v>46.53</v>
      </c>
    </row>
    <row r="916" spans="1:13" x14ac:dyDescent="0.25">
      <c r="A916" s="7" t="s">
        <v>547</v>
      </c>
      <c r="B916" s="7" t="s">
        <v>1682</v>
      </c>
      <c r="C916" s="12">
        <v>10</v>
      </c>
      <c r="D916" s="7" t="s">
        <v>2419</v>
      </c>
      <c r="E916" s="8">
        <v>45751</v>
      </c>
      <c r="F916" s="8">
        <v>45778</v>
      </c>
      <c r="G916" s="12">
        <v>12.47</v>
      </c>
      <c r="H916" s="12">
        <v>0</v>
      </c>
      <c r="I916" s="12">
        <v>0.84</v>
      </c>
      <c r="J916" s="12">
        <v>0.84</v>
      </c>
      <c r="K916" s="12">
        <v>12.47</v>
      </c>
      <c r="L916" s="12">
        <v>0.84</v>
      </c>
      <c r="M916" s="12">
        <v>11.63</v>
      </c>
    </row>
    <row r="917" spans="1:13" x14ac:dyDescent="0.25">
      <c r="A917" s="7" t="s">
        <v>548</v>
      </c>
      <c r="B917" s="7" t="s">
        <v>1683</v>
      </c>
      <c r="C917" s="12">
        <v>10</v>
      </c>
      <c r="D917" s="7" t="s">
        <v>2419</v>
      </c>
      <c r="E917" s="8">
        <v>45751</v>
      </c>
      <c r="F917" s="8">
        <v>45778</v>
      </c>
      <c r="G917" s="12">
        <v>49.88</v>
      </c>
      <c r="H917" s="12">
        <v>0</v>
      </c>
      <c r="I917" s="12">
        <v>3.35</v>
      </c>
      <c r="J917" s="12">
        <v>3.35</v>
      </c>
      <c r="K917" s="12">
        <v>49.88</v>
      </c>
      <c r="L917" s="12">
        <v>3.35</v>
      </c>
      <c r="M917" s="12">
        <v>46.53</v>
      </c>
    </row>
    <row r="918" spans="1:13" x14ac:dyDescent="0.25">
      <c r="A918" s="7" t="s">
        <v>549</v>
      </c>
      <c r="B918" s="7" t="s">
        <v>1684</v>
      </c>
      <c r="C918" s="12">
        <v>10</v>
      </c>
      <c r="D918" s="7" t="s">
        <v>2419</v>
      </c>
      <c r="E918" s="8">
        <v>45751</v>
      </c>
      <c r="F918" s="8">
        <v>45778</v>
      </c>
      <c r="G918" s="12">
        <v>14.96</v>
      </c>
      <c r="H918" s="12">
        <v>0</v>
      </c>
      <c r="I918" s="12">
        <v>1</v>
      </c>
      <c r="J918" s="12">
        <v>1</v>
      </c>
      <c r="K918" s="12">
        <v>14.96</v>
      </c>
      <c r="L918" s="12">
        <v>1</v>
      </c>
      <c r="M918" s="12">
        <v>13.96</v>
      </c>
    </row>
    <row r="919" spans="1:13" x14ac:dyDescent="0.25">
      <c r="A919" s="7" t="s">
        <v>550</v>
      </c>
      <c r="B919" s="7" t="s">
        <v>1685</v>
      </c>
      <c r="C919" s="12">
        <v>10</v>
      </c>
      <c r="D919" s="7" t="s">
        <v>2419</v>
      </c>
      <c r="E919" s="8">
        <v>45751</v>
      </c>
      <c r="F919" s="8">
        <v>45778</v>
      </c>
      <c r="G919" s="12">
        <v>7.03</v>
      </c>
      <c r="H919" s="12">
        <v>0</v>
      </c>
      <c r="I919" s="12">
        <v>0.47</v>
      </c>
      <c r="J919" s="12">
        <v>0.47</v>
      </c>
      <c r="K919" s="12">
        <v>7.03</v>
      </c>
      <c r="L919" s="12">
        <v>0.47</v>
      </c>
      <c r="M919" s="12">
        <v>6.56</v>
      </c>
    </row>
    <row r="920" spans="1:13" x14ac:dyDescent="0.25">
      <c r="A920" s="7" t="s">
        <v>551</v>
      </c>
      <c r="B920" s="7" t="s">
        <v>1686</v>
      </c>
      <c r="C920" s="12">
        <v>10</v>
      </c>
      <c r="D920" s="7" t="s">
        <v>2419</v>
      </c>
      <c r="E920" s="8">
        <v>45751</v>
      </c>
      <c r="F920" s="8">
        <v>45778</v>
      </c>
      <c r="G920" s="12">
        <v>3.61</v>
      </c>
      <c r="H920" s="12">
        <v>0</v>
      </c>
      <c r="I920" s="12">
        <v>0.24</v>
      </c>
      <c r="J920" s="12">
        <v>0.24</v>
      </c>
      <c r="K920" s="12">
        <v>3.61</v>
      </c>
      <c r="L920" s="12">
        <v>0.24</v>
      </c>
      <c r="M920" s="12">
        <v>3.37</v>
      </c>
    </row>
    <row r="921" spans="1:13" x14ac:dyDescent="0.25">
      <c r="A921" s="7" t="s">
        <v>552</v>
      </c>
      <c r="B921" s="7" t="s">
        <v>1687</v>
      </c>
      <c r="C921" s="12">
        <v>10</v>
      </c>
      <c r="D921" s="7" t="s">
        <v>2419</v>
      </c>
      <c r="E921" s="8">
        <v>45751</v>
      </c>
      <c r="F921" s="8">
        <v>45778</v>
      </c>
      <c r="G921" s="12">
        <v>15.96</v>
      </c>
      <c r="H921" s="12">
        <v>0</v>
      </c>
      <c r="I921" s="12">
        <v>1.07</v>
      </c>
      <c r="J921" s="12">
        <v>1.07</v>
      </c>
      <c r="K921" s="12">
        <v>15.96</v>
      </c>
      <c r="L921" s="12">
        <v>1.07</v>
      </c>
      <c r="M921" s="12">
        <v>14.89</v>
      </c>
    </row>
    <row r="922" spans="1:13" x14ac:dyDescent="0.25">
      <c r="A922" s="7" t="s">
        <v>553</v>
      </c>
      <c r="B922" s="7" t="s">
        <v>1688</v>
      </c>
      <c r="C922" s="12">
        <v>10</v>
      </c>
      <c r="D922" s="7" t="s">
        <v>2419</v>
      </c>
      <c r="E922" s="8">
        <v>45751</v>
      </c>
      <c r="F922" s="8">
        <v>45778</v>
      </c>
      <c r="G922" s="12">
        <v>34.799999999999997</v>
      </c>
      <c r="H922" s="12">
        <v>0</v>
      </c>
      <c r="I922" s="12">
        <v>2.34</v>
      </c>
      <c r="J922" s="12">
        <v>2.34</v>
      </c>
      <c r="K922" s="12">
        <v>34.799999999999997</v>
      </c>
      <c r="L922" s="12">
        <v>2.34</v>
      </c>
      <c r="M922" s="12">
        <v>32.46</v>
      </c>
    </row>
    <row r="923" spans="1:13" x14ac:dyDescent="0.25">
      <c r="A923" s="7" t="s">
        <v>554</v>
      </c>
      <c r="B923" s="7" t="s">
        <v>1689</v>
      </c>
      <c r="C923" s="12">
        <v>10</v>
      </c>
      <c r="D923" s="7" t="s">
        <v>2419</v>
      </c>
      <c r="E923" s="8">
        <v>45751</v>
      </c>
      <c r="F923" s="8">
        <v>45778</v>
      </c>
      <c r="G923" s="12">
        <v>51.84</v>
      </c>
      <c r="H923" s="12">
        <v>0</v>
      </c>
      <c r="I923" s="12">
        <v>3.48</v>
      </c>
      <c r="J923" s="12">
        <v>3.48</v>
      </c>
      <c r="K923" s="12">
        <v>51.84</v>
      </c>
      <c r="L923" s="12">
        <v>3.48</v>
      </c>
      <c r="M923" s="12">
        <v>48.36</v>
      </c>
    </row>
    <row r="924" spans="1:13" x14ac:dyDescent="0.25">
      <c r="A924" s="7" t="s">
        <v>555</v>
      </c>
      <c r="B924" s="7" t="s">
        <v>1690</v>
      </c>
      <c r="C924" s="12">
        <v>10</v>
      </c>
      <c r="D924" s="7" t="s">
        <v>2419</v>
      </c>
      <c r="E924" s="8">
        <v>45751</v>
      </c>
      <c r="F924" s="8">
        <v>45778</v>
      </c>
      <c r="G924" s="12">
        <v>48.6</v>
      </c>
      <c r="H924" s="12">
        <v>0</v>
      </c>
      <c r="I924" s="12">
        <v>3.26</v>
      </c>
      <c r="J924" s="12">
        <v>3.26</v>
      </c>
      <c r="K924" s="12">
        <v>48.6</v>
      </c>
      <c r="L924" s="12">
        <v>3.26</v>
      </c>
      <c r="M924" s="12">
        <v>45.34</v>
      </c>
    </row>
    <row r="925" spans="1:13" x14ac:dyDescent="0.25">
      <c r="A925" s="7" t="s">
        <v>556</v>
      </c>
      <c r="B925" s="7" t="s">
        <v>1691</v>
      </c>
      <c r="C925" s="12">
        <v>10</v>
      </c>
      <c r="D925" s="7" t="s">
        <v>2419</v>
      </c>
      <c r="E925" s="8">
        <v>45751</v>
      </c>
      <c r="F925" s="8">
        <v>45778</v>
      </c>
      <c r="G925" s="12">
        <v>58.68</v>
      </c>
      <c r="H925" s="12">
        <v>0</v>
      </c>
      <c r="I925" s="12">
        <v>3.94</v>
      </c>
      <c r="J925" s="12">
        <v>3.94</v>
      </c>
      <c r="K925" s="12">
        <v>58.68</v>
      </c>
      <c r="L925" s="12">
        <v>3.94</v>
      </c>
      <c r="M925" s="12">
        <v>54.74</v>
      </c>
    </row>
    <row r="926" spans="1:13" x14ac:dyDescent="0.25">
      <c r="A926" s="7" t="s">
        <v>557</v>
      </c>
      <c r="B926" s="7" t="s">
        <v>1691</v>
      </c>
      <c r="C926" s="12">
        <v>10</v>
      </c>
      <c r="D926" s="7" t="s">
        <v>2419</v>
      </c>
      <c r="E926" s="8">
        <v>45751</v>
      </c>
      <c r="F926" s="8">
        <v>45778</v>
      </c>
      <c r="G926" s="12">
        <v>97.8</v>
      </c>
      <c r="H926" s="12">
        <v>0</v>
      </c>
      <c r="I926" s="12">
        <v>6.56</v>
      </c>
      <c r="J926" s="12">
        <v>6.56</v>
      </c>
      <c r="K926" s="12">
        <v>97.8</v>
      </c>
      <c r="L926" s="12">
        <v>6.56</v>
      </c>
      <c r="M926" s="12">
        <v>91.24</v>
      </c>
    </row>
    <row r="927" spans="1:13" x14ac:dyDescent="0.25">
      <c r="A927" s="7" t="s">
        <v>558</v>
      </c>
      <c r="B927" s="7" t="s">
        <v>1692</v>
      </c>
      <c r="C927" s="12">
        <v>10</v>
      </c>
      <c r="D927" s="7" t="s">
        <v>2419</v>
      </c>
      <c r="E927" s="8">
        <v>45751</v>
      </c>
      <c r="F927" s="8">
        <v>45778</v>
      </c>
      <c r="G927" s="12">
        <v>82.5</v>
      </c>
      <c r="H927" s="12">
        <v>0</v>
      </c>
      <c r="I927" s="12">
        <v>5.54</v>
      </c>
      <c r="J927" s="12">
        <v>5.54</v>
      </c>
      <c r="K927" s="12">
        <v>82.5</v>
      </c>
      <c r="L927" s="12">
        <v>5.54</v>
      </c>
      <c r="M927" s="12">
        <v>76.959999999999994</v>
      </c>
    </row>
    <row r="928" spans="1:13" x14ac:dyDescent="0.25">
      <c r="A928" s="7" t="s">
        <v>559</v>
      </c>
      <c r="B928" s="7" t="s">
        <v>1693</v>
      </c>
      <c r="C928" s="12">
        <v>10</v>
      </c>
      <c r="D928" s="7" t="s">
        <v>2419</v>
      </c>
      <c r="E928" s="8">
        <v>45751</v>
      </c>
      <c r="F928" s="8">
        <v>45778</v>
      </c>
      <c r="G928" s="12">
        <v>5.31</v>
      </c>
      <c r="H928" s="12">
        <v>0</v>
      </c>
      <c r="I928" s="12">
        <v>0.36</v>
      </c>
      <c r="J928" s="12">
        <v>0.36</v>
      </c>
      <c r="K928" s="12">
        <v>5.31</v>
      </c>
      <c r="L928" s="12">
        <v>0.36</v>
      </c>
      <c r="M928" s="12">
        <v>4.95</v>
      </c>
    </row>
    <row r="929" spans="1:13" x14ac:dyDescent="0.25">
      <c r="A929" s="7" t="s">
        <v>560</v>
      </c>
      <c r="B929" s="7" t="s">
        <v>1694</v>
      </c>
      <c r="C929" s="12">
        <v>10</v>
      </c>
      <c r="D929" s="7" t="s">
        <v>2419</v>
      </c>
      <c r="E929" s="8">
        <v>45751</v>
      </c>
      <c r="F929" s="8">
        <v>45778</v>
      </c>
      <c r="G929" s="12">
        <v>17.899999999999999</v>
      </c>
      <c r="H929" s="12">
        <v>0</v>
      </c>
      <c r="I929" s="12">
        <v>1.2</v>
      </c>
      <c r="J929" s="12">
        <v>1.2</v>
      </c>
      <c r="K929" s="12">
        <v>17.899999999999999</v>
      </c>
      <c r="L929" s="12">
        <v>1.2</v>
      </c>
      <c r="M929" s="12">
        <v>16.7</v>
      </c>
    </row>
    <row r="930" spans="1:13" x14ac:dyDescent="0.25">
      <c r="A930" s="7" t="s">
        <v>561</v>
      </c>
      <c r="B930" s="7" t="s">
        <v>1695</v>
      </c>
      <c r="C930" s="12">
        <v>10</v>
      </c>
      <c r="D930" s="7" t="s">
        <v>2419</v>
      </c>
      <c r="E930" s="8">
        <v>45751</v>
      </c>
      <c r="F930" s="8">
        <v>45778</v>
      </c>
      <c r="G930" s="12">
        <v>11.18</v>
      </c>
      <c r="H930" s="12">
        <v>0</v>
      </c>
      <c r="I930" s="12">
        <v>0.75</v>
      </c>
      <c r="J930" s="12">
        <v>0.75</v>
      </c>
      <c r="K930" s="12">
        <v>11.18</v>
      </c>
      <c r="L930" s="12">
        <v>0.75</v>
      </c>
      <c r="M930" s="12">
        <v>10.43</v>
      </c>
    </row>
    <row r="931" spans="1:13" x14ac:dyDescent="0.25">
      <c r="A931" s="7" t="s">
        <v>562</v>
      </c>
      <c r="B931" s="7" t="s">
        <v>1696</v>
      </c>
      <c r="C931" s="12">
        <v>10</v>
      </c>
      <c r="D931" s="7" t="s">
        <v>2419</v>
      </c>
      <c r="E931" s="8">
        <v>45751</v>
      </c>
      <c r="F931" s="8">
        <v>45778</v>
      </c>
      <c r="G931" s="12">
        <v>47.64</v>
      </c>
      <c r="H931" s="12">
        <v>0</v>
      </c>
      <c r="I931" s="12">
        <v>3.2</v>
      </c>
      <c r="J931" s="12">
        <v>3.2</v>
      </c>
      <c r="K931" s="12">
        <v>47.64</v>
      </c>
      <c r="L931" s="12">
        <v>3.2</v>
      </c>
      <c r="M931" s="12">
        <v>44.44</v>
      </c>
    </row>
    <row r="932" spans="1:13" x14ac:dyDescent="0.25">
      <c r="A932" s="7" t="s">
        <v>563</v>
      </c>
      <c r="B932" s="7" t="s">
        <v>1697</v>
      </c>
      <c r="C932" s="12">
        <v>10</v>
      </c>
      <c r="D932" s="7" t="s">
        <v>2419</v>
      </c>
      <c r="E932" s="8">
        <v>45751</v>
      </c>
      <c r="F932" s="8">
        <v>45778</v>
      </c>
      <c r="G932" s="12">
        <v>90.84</v>
      </c>
      <c r="H932" s="12">
        <v>0</v>
      </c>
      <c r="I932" s="12">
        <v>6.1</v>
      </c>
      <c r="J932" s="12">
        <v>6.1</v>
      </c>
      <c r="K932" s="12">
        <v>90.84</v>
      </c>
      <c r="L932" s="12">
        <v>6.1</v>
      </c>
      <c r="M932" s="12">
        <v>84.74</v>
      </c>
    </row>
    <row r="933" spans="1:13" x14ac:dyDescent="0.25">
      <c r="A933" s="7" t="s">
        <v>564</v>
      </c>
      <c r="B933" s="7" t="s">
        <v>1698</v>
      </c>
      <c r="C933" s="12">
        <v>10</v>
      </c>
      <c r="D933" s="7" t="s">
        <v>2419</v>
      </c>
      <c r="E933" s="8">
        <v>45751</v>
      </c>
      <c r="F933" s="8">
        <v>45778</v>
      </c>
      <c r="G933" s="12">
        <v>252.24</v>
      </c>
      <c r="H933" s="12">
        <v>0</v>
      </c>
      <c r="I933" s="12">
        <v>16.93</v>
      </c>
      <c r="J933" s="12">
        <v>16.93</v>
      </c>
      <c r="K933" s="12">
        <v>252.24</v>
      </c>
      <c r="L933" s="12">
        <v>16.93</v>
      </c>
      <c r="M933" s="12">
        <v>235.31</v>
      </c>
    </row>
    <row r="934" spans="1:13" x14ac:dyDescent="0.25">
      <c r="A934" s="7" t="s">
        <v>565</v>
      </c>
      <c r="B934" s="7" t="s">
        <v>1699</v>
      </c>
      <c r="C934" s="12">
        <v>10</v>
      </c>
      <c r="D934" s="7" t="s">
        <v>2419</v>
      </c>
      <c r="E934" s="8">
        <v>45751</v>
      </c>
      <c r="F934" s="8">
        <v>45778</v>
      </c>
      <c r="G934" s="12">
        <v>12.24</v>
      </c>
      <c r="H934" s="12">
        <v>0</v>
      </c>
      <c r="I934" s="12">
        <v>0.82</v>
      </c>
      <c r="J934" s="12">
        <v>0.82</v>
      </c>
      <c r="K934" s="12">
        <v>12.24</v>
      </c>
      <c r="L934" s="12">
        <v>0.82</v>
      </c>
      <c r="M934" s="12">
        <v>11.42</v>
      </c>
    </row>
    <row r="935" spans="1:13" x14ac:dyDescent="0.25">
      <c r="A935" s="7" t="s">
        <v>566</v>
      </c>
      <c r="B935" s="7" t="s">
        <v>1700</v>
      </c>
      <c r="C935" s="12">
        <v>10</v>
      </c>
      <c r="D935" s="7" t="s">
        <v>2419</v>
      </c>
      <c r="E935" s="8">
        <v>45751</v>
      </c>
      <c r="F935" s="8">
        <v>45778</v>
      </c>
      <c r="G935" s="12">
        <v>15.96</v>
      </c>
      <c r="H935" s="12">
        <v>0</v>
      </c>
      <c r="I935" s="12">
        <v>1.07</v>
      </c>
      <c r="J935" s="12">
        <v>1.07</v>
      </c>
      <c r="K935" s="12">
        <v>15.96</v>
      </c>
      <c r="L935" s="12">
        <v>1.07</v>
      </c>
      <c r="M935" s="12">
        <v>14.89</v>
      </c>
    </row>
    <row r="936" spans="1:13" x14ac:dyDescent="0.25">
      <c r="A936" s="7" t="s">
        <v>567</v>
      </c>
      <c r="B936" s="7" t="s">
        <v>1701</v>
      </c>
      <c r="C936" s="12">
        <v>10</v>
      </c>
      <c r="D936" s="7" t="s">
        <v>2419</v>
      </c>
      <c r="E936" s="8">
        <v>45751</v>
      </c>
      <c r="F936" s="8">
        <v>45778</v>
      </c>
      <c r="G936" s="12">
        <v>28.9</v>
      </c>
      <c r="H936" s="12">
        <v>0</v>
      </c>
      <c r="I936" s="12">
        <v>1.94</v>
      </c>
      <c r="J936" s="12">
        <v>1.94</v>
      </c>
      <c r="K936" s="12">
        <v>28.9</v>
      </c>
      <c r="L936" s="12">
        <v>1.94</v>
      </c>
      <c r="M936" s="12">
        <v>26.96</v>
      </c>
    </row>
    <row r="937" spans="1:13" x14ac:dyDescent="0.25">
      <c r="A937" s="7" t="s">
        <v>568</v>
      </c>
      <c r="B937" s="7" t="s">
        <v>1702</v>
      </c>
      <c r="C937" s="12">
        <v>10</v>
      </c>
      <c r="D937" s="7" t="s">
        <v>2419</v>
      </c>
      <c r="E937" s="8">
        <v>45751</v>
      </c>
      <c r="F937" s="8">
        <v>45778</v>
      </c>
      <c r="G937" s="12">
        <v>44.19</v>
      </c>
      <c r="H937" s="12">
        <v>0</v>
      </c>
      <c r="I937" s="12">
        <v>2.97</v>
      </c>
      <c r="J937" s="12">
        <v>2.97</v>
      </c>
      <c r="K937" s="12">
        <v>44.19</v>
      </c>
      <c r="L937" s="12">
        <v>2.97</v>
      </c>
      <c r="M937" s="12">
        <v>41.22</v>
      </c>
    </row>
    <row r="938" spans="1:13" x14ac:dyDescent="0.25">
      <c r="A938" s="7" t="s">
        <v>569</v>
      </c>
      <c r="B938" s="7" t="s">
        <v>1703</v>
      </c>
      <c r="C938" s="12">
        <v>10</v>
      </c>
      <c r="D938" s="7" t="s">
        <v>2419</v>
      </c>
      <c r="E938" s="8">
        <v>45751</v>
      </c>
      <c r="F938" s="8">
        <v>45778</v>
      </c>
      <c r="G938" s="12">
        <v>29.6</v>
      </c>
      <c r="H938" s="12">
        <v>0</v>
      </c>
      <c r="I938" s="12">
        <v>1.99</v>
      </c>
      <c r="J938" s="12">
        <v>1.99</v>
      </c>
      <c r="K938" s="12">
        <v>29.6</v>
      </c>
      <c r="L938" s="12">
        <v>1.99</v>
      </c>
      <c r="M938" s="12">
        <v>27.61</v>
      </c>
    </row>
    <row r="939" spans="1:13" x14ac:dyDescent="0.25">
      <c r="A939" s="7" t="s">
        <v>570</v>
      </c>
      <c r="B939" s="7" t="s">
        <v>1703</v>
      </c>
      <c r="C939" s="12">
        <v>10</v>
      </c>
      <c r="D939" s="7" t="s">
        <v>2419</v>
      </c>
      <c r="E939" s="8">
        <v>45751</v>
      </c>
      <c r="F939" s="8">
        <v>45778</v>
      </c>
      <c r="G939" s="12">
        <v>76.319999999999993</v>
      </c>
      <c r="H939" s="12">
        <v>0</v>
      </c>
      <c r="I939" s="12">
        <v>5.12</v>
      </c>
      <c r="J939" s="12">
        <v>5.12</v>
      </c>
      <c r="K939" s="12">
        <v>76.319999999999993</v>
      </c>
      <c r="L939" s="12">
        <v>5.12</v>
      </c>
      <c r="M939" s="12">
        <v>71.2</v>
      </c>
    </row>
    <row r="940" spans="1:13" x14ac:dyDescent="0.25">
      <c r="A940" s="7" t="s">
        <v>571</v>
      </c>
      <c r="B940" s="7" t="s">
        <v>1703</v>
      </c>
      <c r="C940" s="12">
        <v>10</v>
      </c>
      <c r="D940" s="7" t="s">
        <v>2419</v>
      </c>
      <c r="E940" s="8">
        <v>45751</v>
      </c>
      <c r="F940" s="8">
        <v>45778</v>
      </c>
      <c r="G940" s="12">
        <v>98.84</v>
      </c>
      <c r="H940" s="12">
        <v>0</v>
      </c>
      <c r="I940" s="12">
        <v>6.63</v>
      </c>
      <c r="J940" s="12">
        <v>6.63</v>
      </c>
      <c r="K940" s="12">
        <v>98.84</v>
      </c>
      <c r="L940" s="12">
        <v>6.63</v>
      </c>
      <c r="M940" s="12">
        <v>92.21</v>
      </c>
    </row>
    <row r="941" spans="1:13" x14ac:dyDescent="0.25">
      <c r="A941" s="7" t="s">
        <v>572</v>
      </c>
      <c r="B941" s="7" t="s">
        <v>1703</v>
      </c>
      <c r="C941" s="12">
        <v>10</v>
      </c>
      <c r="D941" s="7" t="s">
        <v>2419</v>
      </c>
      <c r="E941" s="8">
        <v>45751</v>
      </c>
      <c r="F941" s="8">
        <v>45778</v>
      </c>
      <c r="G941" s="12">
        <v>29.52</v>
      </c>
      <c r="H941" s="12">
        <v>0</v>
      </c>
      <c r="I941" s="12">
        <v>1.98</v>
      </c>
      <c r="J941" s="12">
        <v>1.98</v>
      </c>
      <c r="K941" s="12">
        <v>29.52</v>
      </c>
      <c r="L941" s="12">
        <v>1.98</v>
      </c>
      <c r="M941" s="12">
        <v>27.54</v>
      </c>
    </row>
    <row r="942" spans="1:13" x14ac:dyDescent="0.25">
      <c r="A942" s="7" t="s">
        <v>573</v>
      </c>
      <c r="B942" s="7" t="s">
        <v>1704</v>
      </c>
      <c r="C942" s="12">
        <v>10</v>
      </c>
      <c r="D942" s="7" t="s">
        <v>2419</v>
      </c>
      <c r="E942" s="8">
        <v>45751</v>
      </c>
      <c r="F942" s="8">
        <v>45778</v>
      </c>
      <c r="G942" s="12">
        <v>8.08</v>
      </c>
      <c r="H942" s="12">
        <v>0</v>
      </c>
      <c r="I942" s="12">
        <v>0.54</v>
      </c>
      <c r="J942" s="12">
        <v>0.54</v>
      </c>
      <c r="K942" s="12">
        <v>8.08</v>
      </c>
      <c r="L942" s="12">
        <v>0.54</v>
      </c>
      <c r="M942" s="12">
        <v>7.54</v>
      </c>
    </row>
    <row r="943" spans="1:13" x14ac:dyDescent="0.25">
      <c r="A943" s="7" t="s">
        <v>574</v>
      </c>
      <c r="B943" s="7" t="s">
        <v>1705</v>
      </c>
      <c r="C943" s="12">
        <v>10</v>
      </c>
      <c r="D943" s="7" t="s">
        <v>2419</v>
      </c>
      <c r="E943" s="8">
        <v>45751</v>
      </c>
      <c r="F943" s="8">
        <v>45778</v>
      </c>
      <c r="G943" s="12">
        <v>21.16</v>
      </c>
      <c r="H943" s="12">
        <v>0</v>
      </c>
      <c r="I943" s="12">
        <v>1.42</v>
      </c>
      <c r="J943" s="12">
        <v>1.42</v>
      </c>
      <c r="K943" s="12">
        <v>21.16</v>
      </c>
      <c r="L943" s="12">
        <v>1.42</v>
      </c>
      <c r="M943" s="12">
        <v>19.739999999999998</v>
      </c>
    </row>
    <row r="944" spans="1:13" x14ac:dyDescent="0.25">
      <c r="A944" s="7" t="s">
        <v>575</v>
      </c>
      <c r="B944" s="7" t="s">
        <v>1706</v>
      </c>
      <c r="C944" s="12">
        <v>10</v>
      </c>
      <c r="D944" s="7" t="s">
        <v>2419</v>
      </c>
      <c r="E944" s="8">
        <v>45751</v>
      </c>
      <c r="F944" s="8">
        <v>45778</v>
      </c>
      <c r="G944" s="12">
        <v>60</v>
      </c>
      <c r="H944" s="12">
        <v>0</v>
      </c>
      <c r="I944" s="12">
        <v>4.03</v>
      </c>
      <c r="J944" s="12">
        <v>4.03</v>
      </c>
      <c r="K944" s="12">
        <v>60</v>
      </c>
      <c r="L944" s="12">
        <v>4.03</v>
      </c>
      <c r="M944" s="12">
        <v>55.97</v>
      </c>
    </row>
    <row r="945" spans="1:13" x14ac:dyDescent="0.25">
      <c r="A945" s="7" t="s">
        <v>576</v>
      </c>
      <c r="B945" s="7" t="s">
        <v>1707</v>
      </c>
      <c r="C945" s="12">
        <v>10</v>
      </c>
      <c r="D945" s="7" t="s">
        <v>2419</v>
      </c>
      <c r="E945" s="8">
        <v>45751</v>
      </c>
      <c r="F945" s="8">
        <v>45778</v>
      </c>
      <c r="G945" s="12">
        <v>14.1</v>
      </c>
      <c r="H945" s="12">
        <v>0</v>
      </c>
      <c r="I945" s="12">
        <v>0.95</v>
      </c>
      <c r="J945" s="12">
        <v>0.95</v>
      </c>
      <c r="K945" s="12">
        <v>14.1</v>
      </c>
      <c r="L945" s="12">
        <v>0.95</v>
      </c>
      <c r="M945" s="12">
        <v>13.15</v>
      </c>
    </row>
    <row r="946" spans="1:13" x14ac:dyDescent="0.25">
      <c r="A946" s="7" t="s">
        <v>577</v>
      </c>
      <c r="B946" s="7" t="s">
        <v>1708</v>
      </c>
      <c r="C946" s="12">
        <v>10</v>
      </c>
      <c r="D946" s="7" t="s">
        <v>2419</v>
      </c>
      <c r="E946" s="8">
        <v>45751</v>
      </c>
      <c r="F946" s="8">
        <v>45778</v>
      </c>
      <c r="G946" s="12">
        <v>83.56</v>
      </c>
      <c r="H946" s="12">
        <v>0</v>
      </c>
      <c r="I946" s="12">
        <v>5.61</v>
      </c>
      <c r="J946" s="12">
        <v>5.61</v>
      </c>
      <c r="K946" s="12">
        <v>83.56</v>
      </c>
      <c r="L946" s="12">
        <v>5.61</v>
      </c>
      <c r="M946" s="12">
        <v>77.95</v>
      </c>
    </row>
    <row r="947" spans="1:13" x14ac:dyDescent="0.25">
      <c r="A947" s="7" t="s">
        <v>578</v>
      </c>
      <c r="B947" s="7" t="s">
        <v>1709</v>
      </c>
      <c r="C947" s="12">
        <v>10</v>
      </c>
      <c r="D947" s="7" t="s">
        <v>2419</v>
      </c>
      <c r="E947" s="8">
        <v>45751</v>
      </c>
      <c r="F947" s="8">
        <v>45778</v>
      </c>
      <c r="G947" s="12">
        <v>31.8</v>
      </c>
      <c r="H947" s="12">
        <v>0</v>
      </c>
      <c r="I947" s="12">
        <v>2.13</v>
      </c>
      <c r="J947" s="12">
        <v>2.13</v>
      </c>
      <c r="K947" s="12">
        <v>31.8</v>
      </c>
      <c r="L947" s="12">
        <v>2.13</v>
      </c>
      <c r="M947" s="12">
        <v>29.67</v>
      </c>
    </row>
    <row r="948" spans="1:13" x14ac:dyDescent="0.25">
      <c r="A948" s="7" t="s">
        <v>579</v>
      </c>
      <c r="B948" s="7" t="s">
        <v>1710</v>
      </c>
      <c r="C948" s="12">
        <v>10</v>
      </c>
      <c r="D948" s="7" t="s">
        <v>2419</v>
      </c>
      <c r="E948" s="8">
        <v>45751</v>
      </c>
      <c r="F948" s="8">
        <v>45778</v>
      </c>
      <c r="G948" s="12">
        <v>3.93</v>
      </c>
      <c r="H948" s="12">
        <v>0</v>
      </c>
      <c r="I948" s="12">
        <v>0.26</v>
      </c>
      <c r="J948" s="12">
        <v>0.26</v>
      </c>
      <c r="K948" s="12">
        <v>3.93</v>
      </c>
      <c r="L948" s="12">
        <v>0.26</v>
      </c>
      <c r="M948" s="12">
        <v>3.67</v>
      </c>
    </row>
    <row r="949" spans="1:13" x14ac:dyDescent="0.25">
      <c r="A949" s="7" t="s">
        <v>580</v>
      </c>
      <c r="B949" s="7" t="s">
        <v>1711</v>
      </c>
      <c r="C949" s="12">
        <v>10</v>
      </c>
      <c r="D949" s="7" t="s">
        <v>2419</v>
      </c>
      <c r="E949" s="8">
        <v>45751</v>
      </c>
      <c r="F949" s="8">
        <v>45778</v>
      </c>
      <c r="G949" s="12">
        <v>4.76</v>
      </c>
      <c r="H949" s="12">
        <v>0</v>
      </c>
      <c r="I949" s="12">
        <v>0.32</v>
      </c>
      <c r="J949" s="12">
        <v>0.32</v>
      </c>
      <c r="K949" s="12">
        <v>4.76</v>
      </c>
      <c r="L949" s="12">
        <v>0.32</v>
      </c>
      <c r="M949" s="12">
        <v>4.4400000000000004</v>
      </c>
    </row>
    <row r="950" spans="1:13" x14ac:dyDescent="0.25">
      <c r="A950" s="7" t="s">
        <v>581</v>
      </c>
      <c r="B950" s="7" t="s">
        <v>1712</v>
      </c>
      <c r="C950" s="12">
        <v>10</v>
      </c>
      <c r="D950" s="7" t="s">
        <v>2419</v>
      </c>
      <c r="E950" s="8">
        <v>45751</v>
      </c>
      <c r="F950" s="8">
        <v>45778</v>
      </c>
      <c r="G950" s="12">
        <v>22.84</v>
      </c>
      <c r="H950" s="12">
        <v>0</v>
      </c>
      <c r="I950" s="12">
        <v>1.53</v>
      </c>
      <c r="J950" s="12">
        <v>1.53</v>
      </c>
      <c r="K950" s="12">
        <v>22.84</v>
      </c>
      <c r="L950" s="12">
        <v>1.53</v>
      </c>
      <c r="M950" s="12">
        <v>21.31</v>
      </c>
    </row>
    <row r="951" spans="1:13" x14ac:dyDescent="0.25">
      <c r="A951" s="7" t="s">
        <v>582</v>
      </c>
      <c r="B951" s="7" t="s">
        <v>1713</v>
      </c>
      <c r="C951" s="12">
        <v>10</v>
      </c>
      <c r="D951" s="7" t="s">
        <v>2419</v>
      </c>
      <c r="E951" s="8">
        <v>45751</v>
      </c>
      <c r="F951" s="8">
        <v>45778</v>
      </c>
      <c r="G951" s="12">
        <v>35.119999999999997</v>
      </c>
      <c r="H951" s="12">
        <v>0</v>
      </c>
      <c r="I951" s="12">
        <v>2.36</v>
      </c>
      <c r="J951" s="12">
        <v>2.36</v>
      </c>
      <c r="K951" s="12">
        <v>35.119999999999997</v>
      </c>
      <c r="L951" s="12">
        <v>2.36</v>
      </c>
      <c r="M951" s="12">
        <v>32.76</v>
      </c>
    </row>
    <row r="952" spans="1:13" x14ac:dyDescent="0.25">
      <c r="A952" s="7" t="s">
        <v>583</v>
      </c>
      <c r="B952" s="7" t="s">
        <v>1714</v>
      </c>
      <c r="C952" s="12">
        <v>10</v>
      </c>
      <c r="D952" s="7" t="s">
        <v>2419</v>
      </c>
      <c r="E952" s="8">
        <v>45751</v>
      </c>
      <c r="F952" s="8">
        <v>45778</v>
      </c>
      <c r="G952" s="12">
        <v>6.08</v>
      </c>
      <c r="H952" s="12">
        <v>0</v>
      </c>
      <c r="I952" s="12">
        <v>0.41</v>
      </c>
      <c r="J952" s="12">
        <v>0.41</v>
      </c>
      <c r="K952" s="12">
        <v>6.08</v>
      </c>
      <c r="L952" s="12">
        <v>0.41</v>
      </c>
      <c r="M952" s="12">
        <v>5.67</v>
      </c>
    </row>
    <row r="953" spans="1:13" x14ac:dyDescent="0.25">
      <c r="A953" s="7" t="s">
        <v>584</v>
      </c>
      <c r="B953" s="7" t="s">
        <v>1715</v>
      </c>
      <c r="C953" s="12">
        <v>10</v>
      </c>
      <c r="D953" s="7" t="s">
        <v>2419</v>
      </c>
      <c r="E953" s="8">
        <v>45751</v>
      </c>
      <c r="F953" s="8">
        <v>45778</v>
      </c>
      <c r="G953" s="12">
        <v>6.68</v>
      </c>
      <c r="H953" s="12">
        <v>0</v>
      </c>
      <c r="I953" s="12">
        <v>0.45</v>
      </c>
      <c r="J953" s="12">
        <v>0.45</v>
      </c>
      <c r="K953" s="12">
        <v>6.68</v>
      </c>
      <c r="L953" s="12">
        <v>0.45</v>
      </c>
      <c r="M953" s="12">
        <v>6.23</v>
      </c>
    </row>
    <row r="954" spans="1:13" x14ac:dyDescent="0.25">
      <c r="A954" s="7" t="s">
        <v>585</v>
      </c>
      <c r="B954" s="7" t="s">
        <v>1716</v>
      </c>
      <c r="C954" s="12">
        <v>10</v>
      </c>
      <c r="D954" s="7" t="s">
        <v>2419</v>
      </c>
      <c r="E954" s="8">
        <v>45751</v>
      </c>
      <c r="F954" s="8">
        <v>45778</v>
      </c>
      <c r="G954" s="12">
        <v>11.8</v>
      </c>
      <c r="H954" s="12">
        <v>0</v>
      </c>
      <c r="I954" s="12">
        <v>0.79</v>
      </c>
      <c r="J954" s="12">
        <v>0.79</v>
      </c>
      <c r="K954" s="12">
        <v>11.8</v>
      </c>
      <c r="L954" s="12">
        <v>0.79</v>
      </c>
      <c r="M954" s="12">
        <v>11.01</v>
      </c>
    </row>
    <row r="955" spans="1:13" x14ac:dyDescent="0.25">
      <c r="A955" s="7" t="s">
        <v>586</v>
      </c>
      <c r="B955" s="7" t="s">
        <v>1717</v>
      </c>
      <c r="C955" s="12">
        <v>10</v>
      </c>
      <c r="D955" s="7" t="s">
        <v>2419</v>
      </c>
      <c r="E955" s="8">
        <v>45751</v>
      </c>
      <c r="F955" s="8">
        <v>45778</v>
      </c>
      <c r="G955" s="12">
        <v>15.52</v>
      </c>
      <c r="H955" s="12">
        <v>0</v>
      </c>
      <c r="I955" s="12">
        <v>1.04</v>
      </c>
      <c r="J955" s="12">
        <v>1.04</v>
      </c>
      <c r="K955" s="12">
        <v>15.52</v>
      </c>
      <c r="L955" s="12">
        <v>1.04</v>
      </c>
      <c r="M955" s="12">
        <v>14.48</v>
      </c>
    </row>
    <row r="956" spans="1:13" x14ac:dyDescent="0.25">
      <c r="A956" s="7" t="s">
        <v>587</v>
      </c>
      <c r="B956" s="7" t="s">
        <v>1718</v>
      </c>
      <c r="C956" s="12">
        <v>10</v>
      </c>
      <c r="D956" s="7" t="s">
        <v>2419</v>
      </c>
      <c r="E956" s="8">
        <v>45751</v>
      </c>
      <c r="F956" s="8">
        <v>45778</v>
      </c>
      <c r="G956" s="12">
        <v>9.66</v>
      </c>
      <c r="H956" s="12">
        <v>0</v>
      </c>
      <c r="I956" s="12">
        <v>0.65</v>
      </c>
      <c r="J956" s="12">
        <v>0.65</v>
      </c>
      <c r="K956" s="12">
        <v>9.66</v>
      </c>
      <c r="L956" s="12">
        <v>0.65</v>
      </c>
      <c r="M956" s="12">
        <v>9.01</v>
      </c>
    </row>
    <row r="957" spans="1:13" x14ac:dyDescent="0.25">
      <c r="A957" s="7" t="s">
        <v>588</v>
      </c>
      <c r="B957" s="7" t="s">
        <v>1719</v>
      </c>
      <c r="C957" s="12">
        <v>10</v>
      </c>
      <c r="D957" s="7" t="s">
        <v>2419</v>
      </c>
      <c r="E957" s="8">
        <v>45751</v>
      </c>
      <c r="F957" s="8">
        <v>45778</v>
      </c>
      <c r="G957" s="12">
        <v>7.26</v>
      </c>
      <c r="H957" s="12">
        <v>0</v>
      </c>
      <c r="I957" s="12">
        <v>0.49</v>
      </c>
      <c r="J957" s="12">
        <v>0.49</v>
      </c>
      <c r="K957" s="12">
        <v>7.26</v>
      </c>
      <c r="L957" s="12">
        <v>0.49</v>
      </c>
      <c r="M957" s="12">
        <v>6.77</v>
      </c>
    </row>
    <row r="958" spans="1:13" x14ac:dyDescent="0.25">
      <c r="A958" s="7" t="s">
        <v>589</v>
      </c>
      <c r="B958" s="7" t="s">
        <v>1720</v>
      </c>
      <c r="C958" s="12">
        <v>10</v>
      </c>
      <c r="D958" s="7" t="s">
        <v>2419</v>
      </c>
      <c r="E958" s="8">
        <v>45751</v>
      </c>
      <c r="F958" s="8">
        <v>45778</v>
      </c>
      <c r="G958" s="12">
        <v>30.46</v>
      </c>
      <c r="H958" s="12">
        <v>0</v>
      </c>
      <c r="I958" s="12">
        <v>2.04</v>
      </c>
      <c r="J958" s="12">
        <v>2.04</v>
      </c>
      <c r="K958" s="12">
        <v>30.46</v>
      </c>
      <c r="L958" s="12">
        <v>2.04</v>
      </c>
      <c r="M958" s="12">
        <v>28.42</v>
      </c>
    </row>
    <row r="959" spans="1:13" x14ac:dyDescent="0.25">
      <c r="A959" s="7" t="s">
        <v>590</v>
      </c>
      <c r="B959" s="7" t="s">
        <v>1721</v>
      </c>
      <c r="C959" s="12">
        <v>10</v>
      </c>
      <c r="D959" s="7" t="s">
        <v>2419</v>
      </c>
      <c r="E959" s="8">
        <v>45751</v>
      </c>
      <c r="F959" s="8">
        <v>45778</v>
      </c>
      <c r="G959" s="12">
        <v>44.96</v>
      </c>
      <c r="H959" s="12">
        <v>0</v>
      </c>
      <c r="I959" s="12">
        <v>3.02</v>
      </c>
      <c r="J959" s="12">
        <v>3.02</v>
      </c>
      <c r="K959" s="12">
        <v>44.96</v>
      </c>
      <c r="L959" s="12">
        <v>3.02</v>
      </c>
      <c r="M959" s="12">
        <v>41.94</v>
      </c>
    </row>
    <row r="960" spans="1:13" x14ac:dyDescent="0.25">
      <c r="A960" s="7" t="s">
        <v>591</v>
      </c>
      <c r="B960" s="7" t="s">
        <v>1722</v>
      </c>
      <c r="C960" s="12">
        <v>10</v>
      </c>
      <c r="D960" s="7" t="s">
        <v>2419</v>
      </c>
      <c r="E960" s="8">
        <v>45751</v>
      </c>
      <c r="F960" s="8">
        <v>45778</v>
      </c>
      <c r="G960" s="12">
        <v>60.18</v>
      </c>
      <c r="H960" s="12">
        <v>0</v>
      </c>
      <c r="I960" s="12">
        <v>4.04</v>
      </c>
      <c r="J960" s="12">
        <v>4.04</v>
      </c>
      <c r="K960" s="12">
        <v>60.18</v>
      </c>
      <c r="L960" s="12">
        <v>4.04</v>
      </c>
      <c r="M960" s="12">
        <v>56.14</v>
      </c>
    </row>
    <row r="961" spans="1:13" x14ac:dyDescent="0.25">
      <c r="A961" s="7" t="s">
        <v>592</v>
      </c>
      <c r="B961" s="7" t="s">
        <v>1723</v>
      </c>
      <c r="C961" s="12">
        <v>10</v>
      </c>
      <c r="D961" s="7" t="s">
        <v>2419</v>
      </c>
      <c r="E961" s="8">
        <v>45751</v>
      </c>
      <c r="F961" s="8">
        <v>45778</v>
      </c>
      <c r="G961" s="12">
        <v>48.45</v>
      </c>
      <c r="H961" s="12">
        <v>0</v>
      </c>
      <c r="I961" s="12">
        <v>3.25</v>
      </c>
      <c r="J961" s="12">
        <v>3.25</v>
      </c>
      <c r="K961" s="12">
        <v>48.45</v>
      </c>
      <c r="L961" s="12">
        <v>3.25</v>
      </c>
      <c r="M961" s="12">
        <v>45.2</v>
      </c>
    </row>
    <row r="962" spans="1:13" x14ac:dyDescent="0.25">
      <c r="A962" s="7" t="s">
        <v>593</v>
      </c>
      <c r="B962" s="7" t="s">
        <v>1724</v>
      </c>
      <c r="C962" s="12">
        <v>10</v>
      </c>
      <c r="D962" s="7" t="s">
        <v>2419</v>
      </c>
      <c r="E962" s="8">
        <v>45751</v>
      </c>
      <c r="F962" s="8">
        <v>45778</v>
      </c>
      <c r="G962" s="12">
        <v>11.72</v>
      </c>
      <c r="H962" s="12">
        <v>0</v>
      </c>
      <c r="I962" s="12">
        <v>0.79</v>
      </c>
      <c r="J962" s="12">
        <v>0.79</v>
      </c>
      <c r="K962" s="12">
        <v>11.72</v>
      </c>
      <c r="L962" s="12">
        <v>0.79</v>
      </c>
      <c r="M962" s="12">
        <v>10.93</v>
      </c>
    </row>
    <row r="963" spans="1:13" x14ac:dyDescent="0.25">
      <c r="A963" s="7" t="s">
        <v>594</v>
      </c>
      <c r="B963" s="7" t="s">
        <v>1725</v>
      </c>
      <c r="C963" s="12">
        <v>10</v>
      </c>
      <c r="D963" s="7" t="s">
        <v>2419</v>
      </c>
      <c r="E963" s="8">
        <v>45751</v>
      </c>
      <c r="F963" s="8">
        <v>45778</v>
      </c>
      <c r="G963" s="12">
        <v>8.08</v>
      </c>
      <c r="H963" s="12">
        <v>0</v>
      </c>
      <c r="I963" s="12">
        <v>0.54</v>
      </c>
      <c r="J963" s="12">
        <v>0.54</v>
      </c>
      <c r="K963" s="12">
        <v>8.08</v>
      </c>
      <c r="L963" s="12">
        <v>0.54</v>
      </c>
      <c r="M963" s="12">
        <v>7.54</v>
      </c>
    </row>
    <row r="964" spans="1:13" x14ac:dyDescent="0.25">
      <c r="A964" s="7" t="s">
        <v>595</v>
      </c>
      <c r="B964" s="7" t="s">
        <v>1726</v>
      </c>
      <c r="C964" s="12">
        <v>10</v>
      </c>
      <c r="D964" s="7" t="s">
        <v>2419</v>
      </c>
      <c r="E964" s="8">
        <v>45751</v>
      </c>
      <c r="F964" s="8">
        <v>45778</v>
      </c>
      <c r="G964" s="12">
        <v>8.02</v>
      </c>
      <c r="H964" s="12">
        <v>0</v>
      </c>
      <c r="I964" s="12">
        <v>0.54</v>
      </c>
      <c r="J964" s="12">
        <v>0.54</v>
      </c>
      <c r="K964" s="12">
        <v>8.02</v>
      </c>
      <c r="L964" s="12">
        <v>0.54</v>
      </c>
      <c r="M964" s="12">
        <v>7.48</v>
      </c>
    </row>
    <row r="965" spans="1:13" x14ac:dyDescent="0.25">
      <c r="A965" s="7" t="s">
        <v>596</v>
      </c>
      <c r="B965" s="7" t="s">
        <v>1727</v>
      </c>
      <c r="C965" s="12">
        <v>10</v>
      </c>
      <c r="D965" s="7" t="s">
        <v>2419</v>
      </c>
      <c r="E965" s="8">
        <v>45751</v>
      </c>
      <c r="F965" s="8">
        <v>45778</v>
      </c>
      <c r="G965" s="12">
        <v>7.2</v>
      </c>
      <c r="H965" s="12">
        <v>0</v>
      </c>
      <c r="I965" s="12">
        <v>0.48</v>
      </c>
      <c r="J965" s="12">
        <v>0.48</v>
      </c>
      <c r="K965" s="12">
        <v>7.2</v>
      </c>
      <c r="L965" s="12">
        <v>0.48</v>
      </c>
      <c r="M965" s="12">
        <v>6.72</v>
      </c>
    </row>
    <row r="966" spans="1:13" x14ac:dyDescent="0.25">
      <c r="A966" s="7" t="s">
        <v>597</v>
      </c>
      <c r="B966" s="7" t="s">
        <v>1728</v>
      </c>
      <c r="C966" s="12">
        <v>10</v>
      </c>
      <c r="D966" s="7" t="s">
        <v>2419</v>
      </c>
      <c r="E966" s="8">
        <v>45751</v>
      </c>
      <c r="F966" s="8">
        <v>45778</v>
      </c>
      <c r="G966" s="12">
        <v>57.68</v>
      </c>
      <c r="H966" s="12">
        <v>0</v>
      </c>
      <c r="I966" s="12">
        <v>3.87</v>
      </c>
      <c r="J966" s="12">
        <v>3.87</v>
      </c>
      <c r="K966" s="12">
        <v>57.68</v>
      </c>
      <c r="L966" s="12">
        <v>3.87</v>
      </c>
      <c r="M966" s="12">
        <v>53.81</v>
      </c>
    </row>
    <row r="967" spans="1:13" x14ac:dyDescent="0.25">
      <c r="A967" s="7" t="s">
        <v>598</v>
      </c>
      <c r="B967" s="7" t="s">
        <v>1729</v>
      </c>
      <c r="C967" s="12">
        <v>10</v>
      </c>
      <c r="D967" s="7" t="s">
        <v>2419</v>
      </c>
      <c r="E967" s="8">
        <v>45751</v>
      </c>
      <c r="F967" s="8">
        <v>45778</v>
      </c>
      <c r="G967" s="12">
        <v>101.72</v>
      </c>
      <c r="H967" s="12">
        <v>0</v>
      </c>
      <c r="I967" s="12">
        <v>6.83</v>
      </c>
      <c r="J967" s="12">
        <v>6.83</v>
      </c>
      <c r="K967" s="12">
        <v>101.72</v>
      </c>
      <c r="L967" s="12">
        <v>6.83</v>
      </c>
      <c r="M967" s="12">
        <v>94.89</v>
      </c>
    </row>
    <row r="968" spans="1:13" x14ac:dyDescent="0.25">
      <c r="A968" s="7" t="s">
        <v>599</v>
      </c>
      <c r="B968" s="7" t="s">
        <v>1730</v>
      </c>
      <c r="C968" s="12">
        <v>10</v>
      </c>
      <c r="D968" s="7" t="s">
        <v>2419</v>
      </c>
      <c r="E968" s="8">
        <v>45751</v>
      </c>
      <c r="F968" s="8">
        <v>45778</v>
      </c>
      <c r="G968" s="12">
        <v>186.8</v>
      </c>
      <c r="H968" s="12">
        <v>0</v>
      </c>
      <c r="I968" s="12">
        <v>12.54</v>
      </c>
      <c r="J968" s="12">
        <v>12.54</v>
      </c>
      <c r="K968" s="12">
        <v>186.8</v>
      </c>
      <c r="L968" s="12">
        <v>12.54</v>
      </c>
      <c r="M968" s="12">
        <v>174.26</v>
      </c>
    </row>
    <row r="969" spans="1:13" x14ac:dyDescent="0.25">
      <c r="A969" s="7" t="s">
        <v>600</v>
      </c>
      <c r="B969" s="7" t="s">
        <v>1731</v>
      </c>
      <c r="C969" s="12">
        <v>10</v>
      </c>
      <c r="D969" s="7" t="s">
        <v>2419</v>
      </c>
      <c r="E969" s="8">
        <v>45751</v>
      </c>
      <c r="F969" s="8">
        <v>45778</v>
      </c>
      <c r="G969" s="12">
        <v>3.16</v>
      </c>
      <c r="H969" s="12">
        <v>0</v>
      </c>
      <c r="I969" s="12">
        <v>0.21</v>
      </c>
      <c r="J969" s="12">
        <v>0.21</v>
      </c>
      <c r="K969" s="12">
        <v>3.16</v>
      </c>
      <c r="L969" s="12">
        <v>0.21</v>
      </c>
      <c r="M969" s="12">
        <v>2.95</v>
      </c>
    </row>
    <row r="970" spans="1:13" x14ac:dyDescent="0.25">
      <c r="A970" s="7" t="s">
        <v>601</v>
      </c>
      <c r="B970" s="7" t="s">
        <v>1732</v>
      </c>
      <c r="C970" s="12">
        <v>10</v>
      </c>
      <c r="D970" s="7" t="s">
        <v>2419</v>
      </c>
      <c r="E970" s="8">
        <v>45751</v>
      </c>
      <c r="F970" s="8">
        <v>45778</v>
      </c>
      <c r="G970" s="12">
        <v>156.30000000000001</v>
      </c>
      <c r="H970" s="12">
        <v>0</v>
      </c>
      <c r="I970" s="12">
        <v>10.49</v>
      </c>
      <c r="J970" s="12">
        <v>10.49</v>
      </c>
      <c r="K970" s="12">
        <v>156.30000000000001</v>
      </c>
      <c r="L970" s="12">
        <v>10.49</v>
      </c>
      <c r="M970" s="12">
        <v>145.81</v>
      </c>
    </row>
    <row r="971" spans="1:13" x14ac:dyDescent="0.25">
      <c r="A971" s="7" t="s">
        <v>602</v>
      </c>
      <c r="B971" s="7" t="s">
        <v>1733</v>
      </c>
      <c r="C971" s="12">
        <v>10</v>
      </c>
      <c r="D971" s="7" t="s">
        <v>2419</v>
      </c>
      <c r="E971" s="8">
        <v>45751</v>
      </c>
      <c r="F971" s="8">
        <v>45778</v>
      </c>
      <c r="G971" s="12">
        <v>44.1</v>
      </c>
      <c r="H971" s="12">
        <v>0</v>
      </c>
      <c r="I971" s="12">
        <v>2.96</v>
      </c>
      <c r="J971" s="12">
        <v>2.96</v>
      </c>
      <c r="K971" s="12">
        <v>44.1</v>
      </c>
      <c r="L971" s="12">
        <v>2.96</v>
      </c>
      <c r="M971" s="12">
        <v>41.14</v>
      </c>
    </row>
    <row r="972" spans="1:13" x14ac:dyDescent="0.25">
      <c r="A972" s="7" t="s">
        <v>603</v>
      </c>
      <c r="B972" s="7" t="s">
        <v>1734</v>
      </c>
      <c r="C972" s="12">
        <v>10</v>
      </c>
      <c r="D972" s="7" t="s">
        <v>2419</v>
      </c>
      <c r="E972" s="8">
        <v>45751</v>
      </c>
      <c r="F972" s="8">
        <v>45778</v>
      </c>
      <c r="G972" s="12">
        <v>206</v>
      </c>
      <c r="H972" s="12">
        <v>0</v>
      </c>
      <c r="I972" s="12">
        <v>13.83</v>
      </c>
      <c r="J972" s="12">
        <v>13.83</v>
      </c>
      <c r="K972" s="12">
        <v>206</v>
      </c>
      <c r="L972" s="12">
        <v>13.83</v>
      </c>
      <c r="M972" s="12">
        <v>192.17</v>
      </c>
    </row>
    <row r="973" spans="1:13" x14ac:dyDescent="0.25">
      <c r="A973" s="7" t="s">
        <v>604</v>
      </c>
      <c r="B973" s="7" t="s">
        <v>1735</v>
      </c>
      <c r="C973" s="12">
        <v>10</v>
      </c>
      <c r="D973" s="7" t="s">
        <v>2419</v>
      </c>
      <c r="E973" s="8">
        <v>45751</v>
      </c>
      <c r="F973" s="8">
        <v>45778</v>
      </c>
      <c r="G973" s="12">
        <v>12</v>
      </c>
      <c r="H973" s="12">
        <v>0</v>
      </c>
      <c r="I973" s="12">
        <v>0.81</v>
      </c>
      <c r="J973" s="12">
        <v>0.81</v>
      </c>
      <c r="K973" s="12">
        <v>12</v>
      </c>
      <c r="L973" s="12">
        <v>0.81</v>
      </c>
      <c r="M973" s="12">
        <v>11.19</v>
      </c>
    </row>
    <row r="974" spans="1:13" x14ac:dyDescent="0.25">
      <c r="A974" s="7" t="s">
        <v>605</v>
      </c>
      <c r="B974" s="7" t="s">
        <v>1736</v>
      </c>
      <c r="C974" s="12">
        <v>10</v>
      </c>
      <c r="D974" s="7" t="s">
        <v>2419</v>
      </c>
      <c r="E974" s="8">
        <v>45751</v>
      </c>
      <c r="F974" s="8">
        <v>45778</v>
      </c>
      <c r="G974" s="12">
        <v>21.38</v>
      </c>
      <c r="H974" s="12">
        <v>0</v>
      </c>
      <c r="I974" s="12">
        <v>1.44</v>
      </c>
      <c r="J974" s="12">
        <v>1.44</v>
      </c>
      <c r="K974" s="12">
        <v>21.38</v>
      </c>
      <c r="L974" s="12">
        <v>1.44</v>
      </c>
      <c r="M974" s="12">
        <v>19.940000000000001</v>
      </c>
    </row>
    <row r="975" spans="1:13" x14ac:dyDescent="0.25">
      <c r="A975" s="7" t="s">
        <v>606</v>
      </c>
      <c r="B975" s="7" t="s">
        <v>1737</v>
      </c>
      <c r="C975" s="12">
        <v>10</v>
      </c>
      <c r="D975" s="7" t="s">
        <v>2419</v>
      </c>
      <c r="E975" s="8">
        <v>45751</v>
      </c>
      <c r="F975" s="8">
        <v>45778</v>
      </c>
      <c r="G975" s="12">
        <v>35</v>
      </c>
      <c r="H975" s="12">
        <v>0</v>
      </c>
      <c r="I975" s="12">
        <v>2.35</v>
      </c>
      <c r="J975" s="12">
        <v>2.35</v>
      </c>
      <c r="K975" s="12">
        <v>35</v>
      </c>
      <c r="L975" s="12">
        <v>2.35</v>
      </c>
      <c r="M975" s="12">
        <v>32.65</v>
      </c>
    </row>
    <row r="976" spans="1:13" x14ac:dyDescent="0.25">
      <c r="A976" s="7" t="s">
        <v>607</v>
      </c>
      <c r="B976" s="7" t="s">
        <v>1738</v>
      </c>
      <c r="C976" s="12">
        <v>10</v>
      </c>
      <c r="D976" s="7" t="s">
        <v>2419</v>
      </c>
      <c r="E976" s="8">
        <v>45751</v>
      </c>
      <c r="F976" s="8">
        <v>45778</v>
      </c>
      <c r="G976" s="12">
        <v>74.400000000000006</v>
      </c>
      <c r="H976" s="12">
        <v>0</v>
      </c>
      <c r="I976" s="12">
        <v>4.99</v>
      </c>
      <c r="J976" s="12">
        <v>4.99</v>
      </c>
      <c r="K976" s="12">
        <v>74.400000000000006</v>
      </c>
      <c r="L976" s="12">
        <v>4.99</v>
      </c>
      <c r="M976" s="12">
        <v>69.41</v>
      </c>
    </row>
    <row r="977" spans="1:13" x14ac:dyDescent="0.25">
      <c r="A977" s="7" t="s">
        <v>608</v>
      </c>
      <c r="B977" s="7" t="s">
        <v>1739</v>
      </c>
      <c r="C977" s="12">
        <v>10</v>
      </c>
      <c r="D977" s="7" t="s">
        <v>2419</v>
      </c>
      <c r="E977" s="8">
        <v>45751</v>
      </c>
      <c r="F977" s="8">
        <v>45778</v>
      </c>
      <c r="G977" s="12">
        <v>155.19999999999999</v>
      </c>
      <c r="H977" s="12">
        <v>0</v>
      </c>
      <c r="I977" s="12">
        <v>10.42</v>
      </c>
      <c r="J977" s="12">
        <v>10.42</v>
      </c>
      <c r="K977" s="12">
        <v>155.19999999999999</v>
      </c>
      <c r="L977" s="12">
        <v>10.42</v>
      </c>
      <c r="M977" s="12">
        <v>144.78</v>
      </c>
    </row>
    <row r="978" spans="1:13" x14ac:dyDescent="0.25">
      <c r="A978" s="7" t="s">
        <v>609</v>
      </c>
      <c r="B978" s="7" t="s">
        <v>1740</v>
      </c>
      <c r="C978" s="12">
        <v>10</v>
      </c>
      <c r="D978" s="7" t="s">
        <v>2419</v>
      </c>
      <c r="E978" s="8">
        <v>45751</v>
      </c>
      <c r="F978" s="8">
        <v>45778</v>
      </c>
      <c r="G978" s="12">
        <v>16.54</v>
      </c>
      <c r="H978" s="12">
        <v>0</v>
      </c>
      <c r="I978" s="12">
        <v>1.1100000000000001</v>
      </c>
      <c r="J978" s="12">
        <v>1.1100000000000001</v>
      </c>
      <c r="K978" s="12">
        <v>16.54</v>
      </c>
      <c r="L978" s="12">
        <v>1.1100000000000001</v>
      </c>
      <c r="M978" s="12">
        <v>15.43</v>
      </c>
    </row>
    <row r="979" spans="1:13" x14ac:dyDescent="0.25">
      <c r="A979" s="7" t="s">
        <v>610</v>
      </c>
      <c r="B979" s="7" t="s">
        <v>1741</v>
      </c>
      <c r="C979" s="12">
        <v>10</v>
      </c>
      <c r="D979" s="7" t="s">
        <v>2419</v>
      </c>
      <c r="E979" s="8">
        <v>45751</v>
      </c>
      <c r="F979" s="8">
        <v>45778</v>
      </c>
      <c r="G979" s="12">
        <v>181.83</v>
      </c>
      <c r="H979" s="12">
        <v>0</v>
      </c>
      <c r="I979" s="12">
        <v>12.21</v>
      </c>
      <c r="J979" s="12">
        <v>12.21</v>
      </c>
      <c r="K979" s="12">
        <v>181.83</v>
      </c>
      <c r="L979" s="12">
        <v>12.21</v>
      </c>
      <c r="M979" s="12">
        <v>169.62</v>
      </c>
    </row>
    <row r="980" spans="1:13" x14ac:dyDescent="0.25">
      <c r="A980" s="7" t="s">
        <v>611</v>
      </c>
      <c r="B980" s="7" t="s">
        <v>1742</v>
      </c>
      <c r="C980" s="12">
        <v>10</v>
      </c>
      <c r="D980" s="7" t="s">
        <v>2419</v>
      </c>
      <c r="E980" s="8">
        <v>45751</v>
      </c>
      <c r="F980" s="8">
        <v>45778</v>
      </c>
      <c r="G980" s="12">
        <v>102.6</v>
      </c>
      <c r="H980" s="12">
        <v>0</v>
      </c>
      <c r="I980" s="12">
        <v>6.89</v>
      </c>
      <c r="J980" s="12">
        <v>6.89</v>
      </c>
      <c r="K980" s="12">
        <v>102.6</v>
      </c>
      <c r="L980" s="12">
        <v>6.89</v>
      </c>
      <c r="M980" s="12">
        <v>95.71</v>
      </c>
    </row>
    <row r="981" spans="1:13" x14ac:dyDescent="0.25">
      <c r="A981" s="7" t="s">
        <v>612</v>
      </c>
      <c r="B981" s="7" t="s">
        <v>1743</v>
      </c>
      <c r="C981" s="12">
        <v>10</v>
      </c>
      <c r="D981" s="7" t="s">
        <v>2419</v>
      </c>
      <c r="E981" s="8">
        <v>45751</v>
      </c>
      <c r="F981" s="8">
        <v>45778</v>
      </c>
      <c r="G981" s="12">
        <v>19.670000000000002</v>
      </c>
      <c r="H981" s="12">
        <v>0</v>
      </c>
      <c r="I981" s="12">
        <v>1.32</v>
      </c>
      <c r="J981" s="12">
        <v>1.32</v>
      </c>
      <c r="K981" s="12">
        <v>19.670000000000002</v>
      </c>
      <c r="L981" s="12">
        <v>1.32</v>
      </c>
      <c r="M981" s="12">
        <v>18.350000000000001</v>
      </c>
    </row>
    <row r="982" spans="1:13" x14ac:dyDescent="0.25">
      <c r="A982" s="7" t="s">
        <v>613</v>
      </c>
      <c r="B982" s="7" t="s">
        <v>1744</v>
      </c>
      <c r="C982" s="12">
        <v>10</v>
      </c>
      <c r="D982" s="7" t="s">
        <v>2419</v>
      </c>
      <c r="E982" s="8">
        <v>45751</v>
      </c>
      <c r="F982" s="8">
        <v>45778</v>
      </c>
      <c r="G982" s="12">
        <v>1100.0999999999999</v>
      </c>
      <c r="H982" s="12">
        <v>0</v>
      </c>
      <c r="I982" s="12">
        <v>73.84</v>
      </c>
      <c r="J982" s="12">
        <v>73.84</v>
      </c>
      <c r="K982" s="12">
        <v>1100.0999999999999</v>
      </c>
      <c r="L982" s="12">
        <v>73.84</v>
      </c>
      <c r="M982" s="12">
        <v>1026.26</v>
      </c>
    </row>
    <row r="983" spans="1:13" x14ac:dyDescent="0.25">
      <c r="A983" s="7" t="s">
        <v>614</v>
      </c>
      <c r="B983" s="7" t="s">
        <v>1744</v>
      </c>
      <c r="C983" s="12">
        <v>10</v>
      </c>
      <c r="D983" s="7" t="s">
        <v>2419</v>
      </c>
      <c r="E983" s="8">
        <v>45751</v>
      </c>
      <c r="F983" s="8">
        <v>45778</v>
      </c>
      <c r="G983" s="12">
        <v>933.8</v>
      </c>
      <c r="H983" s="12">
        <v>0</v>
      </c>
      <c r="I983" s="12">
        <v>62.68</v>
      </c>
      <c r="J983" s="12">
        <v>62.68</v>
      </c>
      <c r="K983" s="12">
        <v>933.8</v>
      </c>
      <c r="L983" s="12">
        <v>62.68</v>
      </c>
      <c r="M983" s="12">
        <v>871.12</v>
      </c>
    </row>
    <row r="984" spans="1:13" x14ac:dyDescent="0.25">
      <c r="A984" s="7" t="s">
        <v>615</v>
      </c>
      <c r="B984" s="7" t="s">
        <v>1745</v>
      </c>
      <c r="C984" s="12">
        <v>10</v>
      </c>
      <c r="D984" s="7" t="s">
        <v>2419</v>
      </c>
      <c r="E984" s="8">
        <v>45751</v>
      </c>
      <c r="F984" s="8">
        <v>45778</v>
      </c>
      <c r="G984" s="12">
        <v>91.2</v>
      </c>
      <c r="H984" s="12">
        <v>0</v>
      </c>
      <c r="I984" s="12">
        <v>6.12</v>
      </c>
      <c r="J984" s="12">
        <v>6.12</v>
      </c>
      <c r="K984" s="12">
        <v>91.2</v>
      </c>
      <c r="L984" s="12">
        <v>6.12</v>
      </c>
      <c r="M984" s="12">
        <v>85.08</v>
      </c>
    </row>
    <row r="985" spans="1:13" x14ac:dyDescent="0.25">
      <c r="A985" s="7" t="s">
        <v>616</v>
      </c>
      <c r="B985" s="7" t="s">
        <v>1746</v>
      </c>
      <c r="C985" s="12">
        <v>10</v>
      </c>
      <c r="D985" s="7" t="s">
        <v>2419</v>
      </c>
      <c r="E985" s="8">
        <v>45751</v>
      </c>
      <c r="F985" s="8">
        <v>45778</v>
      </c>
      <c r="G985" s="12">
        <v>63.7</v>
      </c>
      <c r="H985" s="12">
        <v>0</v>
      </c>
      <c r="I985" s="12">
        <v>4.28</v>
      </c>
      <c r="J985" s="12">
        <v>4.28</v>
      </c>
      <c r="K985" s="12">
        <v>63.7</v>
      </c>
      <c r="L985" s="12">
        <v>4.28</v>
      </c>
      <c r="M985" s="12">
        <v>59.42</v>
      </c>
    </row>
    <row r="986" spans="1:13" x14ac:dyDescent="0.25">
      <c r="A986" s="7" t="s">
        <v>617</v>
      </c>
      <c r="B986" s="7" t="s">
        <v>1747</v>
      </c>
      <c r="C986" s="12">
        <v>10</v>
      </c>
      <c r="D986" s="7" t="s">
        <v>2419</v>
      </c>
      <c r="E986" s="8">
        <v>45751</v>
      </c>
      <c r="F986" s="8">
        <v>45778</v>
      </c>
      <c r="G986" s="12">
        <v>79.319999999999993</v>
      </c>
      <c r="H986" s="12">
        <v>0</v>
      </c>
      <c r="I986" s="12">
        <v>5.32</v>
      </c>
      <c r="J986" s="12">
        <v>5.32</v>
      </c>
      <c r="K986" s="12">
        <v>79.319999999999993</v>
      </c>
      <c r="L986" s="12">
        <v>5.32</v>
      </c>
      <c r="M986" s="12">
        <v>74</v>
      </c>
    </row>
    <row r="987" spans="1:13" x14ac:dyDescent="0.25">
      <c r="A987" s="7" t="s">
        <v>618</v>
      </c>
      <c r="B987" s="7" t="s">
        <v>1747</v>
      </c>
      <c r="C987" s="12">
        <v>10</v>
      </c>
      <c r="D987" s="7" t="s">
        <v>2419</v>
      </c>
      <c r="E987" s="8">
        <v>45751</v>
      </c>
      <c r="F987" s="8">
        <v>45778</v>
      </c>
      <c r="G987" s="12">
        <v>50.88</v>
      </c>
      <c r="H987" s="12">
        <v>0</v>
      </c>
      <c r="I987" s="12">
        <v>3.42</v>
      </c>
      <c r="J987" s="12">
        <v>3.42</v>
      </c>
      <c r="K987" s="12">
        <v>50.88</v>
      </c>
      <c r="L987" s="12">
        <v>3.42</v>
      </c>
      <c r="M987" s="12">
        <v>47.46</v>
      </c>
    </row>
    <row r="988" spans="1:13" x14ac:dyDescent="0.25">
      <c r="A988" s="7" t="s">
        <v>619</v>
      </c>
      <c r="B988" s="7" t="s">
        <v>1747</v>
      </c>
      <c r="C988" s="12">
        <v>10</v>
      </c>
      <c r="D988" s="7" t="s">
        <v>2419</v>
      </c>
      <c r="E988" s="8">
        <v>45751</v>
      </c>
      <c r="F988" s="8">
        <v>45778</v>
      </c>
      <c r="G988" s="12">
        <v>65.7</v>
      </c>
      <c r="H988" s="12">
        <v>0</v>
      </c>
      <c r="I988" s="12">
        <v>4.41</v>
      </c>
      <c r="J988" s="12">
        <v>4.41</v>
      </c>
      <c r="K988" s="12">
        <v>65.7</v>
      </c>
      <c r="L988" s="12">
        <v>4.41</v>
      </c>
      <c r="M988" s="12">
        <v>61.29</v>
      </c>
    </row>
    <row r="989" spans="1:13" x14ac:dyDescent="0.25">
      <c r="A989" s="7" t="s">
        <v>620</v>
      </c>
      <c r="B989" s="7" t="s">
        <v>1748</v>
      </c>
      <c r="C989" s="12">
        <v>10</v>
      </c>
      <c r="D989" s="7" t="s">
        <v>2419</v>
      </c>
      <c r="E989" s="8">
        <v>45751</v>
      </c>
      <c r="F989" s="8">
        <v>45778</v>
      </c>
      <c r="G989" s="12">
        <v>62.95</v>
      </c>
      <c r="H989" s="12">
        <v>0</v>
      </c>
      <c r="I989" s="12">
        <v>4.2300000000000004</v>
      </c>
      <c r="J989" s="12">
        <v>4.2300000000000004</v>
      </c>
      <c r="K989" s="12">
        <v>62.95</v>
      </c>
      <c r="L989" s="12">
        <v>4.2300000000000004</v>
      </c>
      <c r="M989" s="12">
        <v>58.72</v>
      </c>
    </row>
    <row r="990" spans="1:13" x14ac:dyDescent="0.25">
      <c r="A990" s="7" t="s">
        <v>621</v>
      </c>
      <c r="B990" s="7" t="s">
        <v>1749</v>
      </c>
      <c r="C990" s="12">
        <v>10</v>
      </c>
      <c r="D990" s="7" t="s">
        <v>2419</v>
      </c>
      <c r="E990" s="8">
        <v>45751</v>
      </c>
      <c r="F990" s="8">
        <v>45778</v>
      </c>
      <c r="G990" s="12">
        <v>11.18</v>
      </c>
      <c r="H990" s="12">
        <v>0</v>
      </c>
      <c r="I990" s="12">
        <v>0.75</v>
      </c>
      <c r="J990" s="12">
        <v>0.75</v>
      </c>
      <c r="K990" s="12">
        <v>11.18</v>
      </c>
      <c r="L990" s="12">
        <v>0.75</v>
      </c>
      <c r="M990" s="12">
        <v>10.43</v>
      </c>
    </row>
    <row r="991" spans="1:13" x14ac:dyDescent="0.25">
      <c r="A991" s="7" t="s">
        <v>622</v>
      </c>
      <c r="B991" s="7" t="s">
        <v>1750</v>
      </c>
      <c r="C991" s="12">
        <v>10</v>
      </c>
      <c r="D991" s="7" t="s">
        <v>2419</v>
      </c>
      <c r="E991" s="8">
        <v>45751</v>
      </c>
      <c r="F991" s="8">
        <v>45778</v>
      </c>
      <c r="G991" s="12">
        <v>11.4</v>
      </c>
      <c r="H991" s="12">
        <v>0</v>
      </c>
      <c r="I991" s="12">
        <v>0.77</v>
      </c>
      <c r="J991" s="12">
        <v>0.77</v>
      </c>
      <c r="K991" s="12">
        <v>11.4</v>
      </c>
      <c r="L991" s="12">
        <v>0.77</v>
      </c>
      <c r="M991" s="12">
        <v>10.63</v>
      </c>
    </row>
    <row r="992" spans="1:13" x14ac:dyDescent="0.25">
      <c r="A992" s="7" t="s">
        <v>1174</v>
      </c>
      <c r="B992" s="7" t="s">
        <v>2303</v>
      </c>
      <c r="C992" s="12">
        <v>10</v>
      </c>
      <c r="D992" s="7" t="s">
        <v>2419</v>
      </c>
      <c r="E992" s="8">
        <v>45751</v>
      </c>
      <c r="F992" s="8">
        <v>45778</v>
      </c>
      <c r="G992" s="12">
        <v>76.03</v>
      </c>
      <c r="H992" s="12">
        <v>0</v>
      </c>
      <c r="I992" s="12">
        <v>5.0999999999999996</v>
      </c>
      <c r="J992" s="12">
        <v>5.0999999999999996</v>
      </c>
      <c r="K992" s="12">
        <v>76.03</v>
      </c>
      <c r="L992" s="12">
        <v>5.0999999999999996</v>
      </c>
      <c r="M992" s="12">
        <v>70.930000000000007</v>
      </c>
    </row>
    <row r="993" spans="1:13" x14ac:dyDescent="0.25">
      <c r="A993" s="7" t="s">
        <v>1175</v>
      </c>
      <c r="B993" s="7" t="s">
        <v>2304</v>
      </c>
      <c r="C993" s="12">
        <v>10</v>
      </c>
      <c r="D993" s="7" t="s">
        <v>2419</v>
      </c>
      <c r="E993" s="8">
        <v>45751</v>
      </c>
      <c r="F993" s="8">
        <v>45778</v>
      </c>
      <c r="G993" s="12">
        <v>399.18</v>
      </c>
      <c r="H993" s="12">
        <v>0</v>
      </c>
      <c r="I993" s="12">
        <v>26.79</v>
      </c>
      <c r="J993" s="12">
        <v>26.79</v>
      </c>
      <c r="K993" s="12">
        <v>399.18</v>
      </c>
      <c r="L993" s="12">
        <v>26.79</v>
      </c>
      <c r="M993" s="12">
        <v>372.39</v>
      </c>
    </row>
    <row r="994" spans="1:13" x14ac:dyDescent="0.25">
      <c r="A994" s="7" t="s">
        <v>1176</v>
      </c>
      <c r="B994" s="7" t="s">
        <v>2305</v>
      </c>
      <c r="C994" s="12">
        <v>10</v>
      </c>
      <c r="D994" s="7" t="s">
        <v>2419</v>
      </c>
      <c r="E994" s="8">
        <v>45751</v>
      </c>
      <c r="F994" s="8">
        <v>45778</v>
      </c>
      <c r="G994" s="12">
        <v>162.36000000000001</v>
      </c>
      <c r="H994" s="12">
        <v>0</v>
      </c>
      <c r="I994" s="12">
        <v>10.9</v>
      </c>
      <c r="J994" s="12">
        <v>10.9</v>
      </c>
      <c r="K994" s="12">
        <v>162.36000000000001</v>
      </c>
      <c r="L994" s="12">
        <v>10.9</v>
      </c>
      <c r="M994" s="12">
        <v>151.46</v>
      </c>
    </row>
    <row r="995" spans="1:13" x14ac:dyDescent="0.25">
      <c r="A995" s="7" t="s">
        <v>1177</v>
      </c>
      <c r="B995" s="7" t="s">
        <v>2306</v>
      </c>
      <c r="C995" s="12">
        <v>10</v>
      </c>
      <c r="D995" s="7" t="s">
        <v>2419</v>
      </c>
      <c r="E995" s="8">
        <v>45751</v>
      </c>
      <c r="F995" s="8">
        <v>45778</v>
      </c>
      <c r="G995" s="12">
        <v>261.36</v>
      </c>
      <c r="H995" s="12">
        <v>0</v>
      </c>
      <c r="I995" s="12">
        <v>17.54</v>
      </c>
      <c r="J995" s="12">
        <v>17.54</v>
      </c>
      <c r="K995" s="12">
        <v>261.36</v>
      </c>
      <c r="L995" s="12">
        <v>17.54</v>
      </c>
      <c r="M995" s="12">
        <v>243.82</v>
      </c>
    </row>
    <row r="996" spans="1:13" x14ac:dyDescent="0.25">
      <c r="A996" s="7" t="s">
        <v>1178</v>
      </c>
      <c r="B996" s="7" t="s">
        <v>2307</v>
      </c>
      <c r="C996" s="12">
        <v>10</v>
      </c>
      <c r="D996" s="7" t="s">
        <v>2419</v>
      </c>
      <c r="E996" s="8">
        <v>45751</v>
      </c>
      <c r="F996" s="8">
        <v>45778</v>
      </c>
      <c r="G996" s="12">
        <v>145.4</v>
      </c>
      <c r="H996" s="12">
        <v>0</v>
      </c>
      <c r="I996" s="12">
        <v>9.76</v>
      </c>
      <c r="J996" s="12">
        <v>9.76</v>
      </c>
      <c r="K996" s="12">
        <v>145.4</v>
      </c>
      <c r="L996" s="12">
        <v>9.76</v>
      </c>
      <c r="M996" s="12">
        <v>135.63999999999999</v>
      </c>
    </row>
    <row r="997" spans="1:13" x14ac:dyDescent="0.25">
      <c r="A997" s="7" t="s">
        <v>1179</v>
      </c>
      <c r="B997" s="7" t="s">
        <v>2308</v>
      </c>
      <c r="C997" s="12">
        <v>10</v>
      </c>
      <c r="D997" s="7" t="s">
        <v>2419</v>
      </c>
      <c r="E997" s="8">
        <v>45751</v>
      </c>
      <c r="F997" s="8">
        <v>45778</v>
      </c>
      <c r="G997" s="12">
        <v>112.14</v>
      </c>
      <c r="H997" s="12">
        <v>0</v>
      </c>
      <c r="I997" s="12">
        <v>7.53</v>
      </c>
      <c r="J997" s="12">
        <v>7.53</v>
      </c>
      <c r="K997" s="12">
        <v>112.14</v>
      </c>
      <c r="L997" s="12">
        <v>7.53</v>
      </c>
      <c r="M997" s="12">
        <v>104.61</v>
      </c>
    </row>
    <row r="998" spans="1:13" x14ac:dyDescent="0.25">
      <c r="A998" s="7" t="s">
        <v>623</v>
      </c>
      <c r="B998" s="7" t="s">
        <v>1751</v>
      </c>
      <c r="C998" s="12">
        <v>10</v>
      </c>
      <c r="D998" s="7" t="s">
        <v>2419</v>
      </c>
      <c r="E998" s="8">
        <v>45751</v>
      </c>
      <c r="F998" s="8">
        <v>45778</v>
      </c>
      <c r="G998" s="12">
        <v>27.4</v>
      </c>
      <c r="H998" s="12">
        <v>0</v>
      </c>
      <c r="I998" s="12">
        <v>1.84</v>
      </c>
      <c r="J998" s="12">
        <v>1.84</v>
      </c>
      <c r="K998" s="12">
        <v>27.4</v>
      </c>
      <c r="L998" s="12">
        <v>1.84</v>
      </c>
      <c r="M998" s="12">
        <v>25.56</v>
      </c>
    </row>
    <row r="999" spans="1:13" x14ac:dyDescent="0.25">
      <c r="A999" s="7" t="s">
        <v>624</v>
      </c>
      <c r="B999" s="7" t="s">
        <v>1752</v>
      </c>
      <c r="C999" s="12">
        <v>10</v>
      </c>
      <c r="D999" s="7" t="s">
        <v>2419</v>
      </c>
      <c r="E999" s="8">
        <v>45751</v>
      </c>
      <c r="F999" s="8">
        <v>45778</v>
      </c>
      <c r="G999" s="12">
        <v>43.7</v>
      </c>
      <c r="H999" s="12">
        <v>0</v>
      </c>
      <c r="I999" s="12">
        <v>2.93</v>
      </c>
      <c r="J999" s="12">
        <v>2.93</v>
      </c>
      <c r="K999" s="12">
        <v>43.7</v>
      </c>
      <c r="L999" s="12">
        <v>2.93</v>
      </c>
      <c r="M999" s="12">
        <v>40.770000000000003</v>
      </c>
    </row>
    <row r="1000" spans="1:13" x14ac:dyDescent="0.25">
      <c r="A1000" s="7" t="s">
        <v>625</v>
      </c>
      <c r="B1000" s="7" t="s">
        <v>1753</v>
      </c>
      <c r="C1000" s="12">
        <v>10</v>
      </c>
      <c r="D1000" s="7" t="s">
        <v>2419</v>
      </c>
      <c r="E1000" s="8">
        <v>45751</v>
      </c>
      <c r="F1000" s="8">
        <v>45778</v>
      </c>
      <c r="G1000" s="12">
        <v>76.2</v>
      </c>
      <c r="H1000" s="12">
        <v>0</v>
      </c>
      <c r="I1000" s="12">
        <v>5.1100000000000003</v>
      </c>
      <c r="J1000" s="12">
        <v>5.1100000000000003</v>
      </c>
      <c r="K1000" s="12">
        <v>76.2</v>
      </c>
      <c r="L1000" s="12">
        <v>5.1100000000000003</v>
      </c>
      <c r="M1000" s="12">
        <v>71.09</v>
      </c>
    </row>
    <row r="1001" spans="1:13" x14ac:dyDescent="0.25">
      <c r="A1001" s="7" t="s">
        <v>1180</v>
      </c>
      <c r="B1001" s="7" t="s">
        <v>2309</v>
      </c>
      <c r="C1001" s="12">
        <v>10</v>
      </c>
      <c r="D1001" s="7" t="s">
        <v>2419</v>
      </c>
      <c r="E1001" s="8">
        <v>45751</v>
      </c>
      <c r="F1001" s="8">
        <v>45778</v>
      </c>
      <c r="G1001" s="12">
        <v>48.96</v>
      </c>
      <c r="H1001" s="12">
        <v>0</v>
      </c>
      <c r="I1001" s="12">
        <v>3.29</v>
      </c>
      <c r="J1001" s="12">
        <v>3.29</v>
      </c>
      <c r="K1001" s="12">
        <v>48.96</v>
      </c>
      <c r="L1001" s="12">
        <v>3.29</v>
      </c>
      <c r="M1001" s="12">
        <v>45.67</v>
      </c>
    </row>
    <row r="1002" spans="1:13" x14ac:dyDescent="0.25">
      <c r="A1002" s="7" t="s">
        <v>1181</v>
      </c>
      <c r="B1002" s="7" t="s">
        <v>2310</v>
      </c>
      <c r="C1002" s="12">
        <v>10</v>
      </c>
      <c r="D1002" s="7" t="s">
        <v>2419</v>
      </c>
      <c r="E1002" s="8">
        <v>45751</v>
      </c>
      <c r="F1002" s="8">
        <v>45778</v>
      </c>
      <c r="G1002" s="12">
        <v>35.880000000000003</v>
      </c>
      <c r="H1002" s="12">
        <v>0</v>
      </c>
      <c r="I1002" s="12">
        <v>2.41</v>
      </c>
      <c r="J1002" s="12">
        <v>2.41</v>
      </c>
      <c r="K1002" s="12">
        <v>35.880000000000003</v>
      </c>
      <c r="L1002" s="12">
        <v>2.41</v>
      </c>
      <c r="M1002" s="12">
        <v>33.47</v>
      </c>
    </row>
    <row r="1003" spans="1:13" x14ac:dyDescent="0.25">
      <c r="A1003" s="7" t="s">
        <v>626</v>
      </c>
      <c r="B1003" s="7" t="s">
        <v>1754</v>
      </c>
      <c r="C1003" s="12">
        <v>10</v>
      </c>
      <c r="D1003" s="7" t="s">
        <v>2419</v>
      </c>
      <c r="E1003" s="8">
        <v>45751</v>
      </c>
      <c r="F1003" s="8">
        <v>45778</v>
      </c>
      <c r="G1003" s="12">
        <v>20.48</v>
      </c>
      <c r="H1003" s="12">
        <v>0</v>
      </c>
      <c r="I1003" s="12">
        <v>1.37</v>
      </c>
      <c r="J1003" s="12">
        <v>1.37</v>
      </c>
      <c r="K1003" s="12">
        <v>20.48</v>
      </c>
      <c r="L1003" s="12">
        <v>1.37</v>
      </c>
      <c r="M1003" s="12">
        <v>19.11</v>
      </c>
    </row>
    <row r="1004" spans="1:13" x14ac:dyDescent="0.25">
      <c r="A1004" s="7" t="s">
        <v>627</v>
      </c>
      <c r="B1004" s="7" t="s">
        <v>1755</v>
      </c>
      <c r="C1004" s="12">
        <v>10</v>
      </c>
      <c r="D1004" s="7" t="s">
        <v>2419</v>
      </c>
      <c r="E1004" s="8">
        <v>45751</v>
      </c>
      <c r="F1004" s="8">
        <v>45778</v>
      </c>
      <c r="G1004" s="12">
        <v>39.659999999999997</v>
      </c>
      <c r="H1004" s="12">
        <v>0</v>
      </c>
      <c r="I1004" s="12">
        <v>2.66</v>
      </c>
      <c r="J1004" s="12">
        <v>2.66</v>
      </c>
      <c r="K1004" s="12">
        <v>39.659999999999997</v>
      </c>
      <c r="L1004" s="12">
        <v>2.66</v>
      </c>
      <c r="M1004" s="12">
        <v>37</v>
      </c>
    </row>
    <row r="1005" spans="1:13" x14ac:dyDescent="0.25">
      <c r="A1005" s="7" t="s">
        <v>628</v>
      </c>
      <c r="B1005" s="7" t="s">
        <v>1756</v>
      </c>
      <c r="C1005" s="12">
        <v>10</v>
      </c>
      <c r="D1005" s="7" t="s">
        <v>2419</v>
      </c>
      <c r="E1005" s="8">
        <v>45751</v>
      </c>
      <c r="F1005" s="8">
        <v>45778</v>
      </c>
      <c r="G1005" s="12">
        <v>132.1</v>
      </c>
      <c r="H1005" s="12">
        <v>0</v>
      </c>
      <c r="I1005" s="12">
        <v>8.8699999999999992</v>
      </c>
      <c r="J1005" s="12">
        <v>8.8699999999999992</v>
      </c>
      <c r="K1005" s="12">
        <v>132.1</v>
      </c>
      <c r="L1005" s="12">
        <v>8.8699999999999992</v>
      </c>
      <c r="M1005" s="12">
        <v>123.23</v>
      </c>
    </row>
    <row r="1006" spans="1:13" x14ac:dyDescent="0.25">
      <c r="A1006" s="7" t="s">
        <v>629</v>
      </c>
      <c r="B1006" s="7" t="s">
        <v>1757</v>
      </c>
      <c r="C1006" s="12">
        <v>10</v>
      </c>
      <c r="D1006" s="7" t="s">
        <v>2419</v>
      </c>
      <c r="E1006" s="8">
        <v>45751</v>
      </c>
      <c r="F1006" s="8">
        <v>45778</v>
      </c>
      <c r="G1006" s="12">
        <v>30.54</v>
      </c>
      <c r="H1006" s="12">
        <v>0</v>
      </c>
      <c r="I1006" s="12">
        <v>2.0499999999999998</v>
      </c>
      <c r="J1006" s="12">
        <v>2.0499999999999998</v>
      </c>
      <c r="K1006" s="12">
        <v>30.54</v>
      </c>
      <c r="L1006" s="12">
        <v>2.0499999999999998</v>
      </c>
      <c r="M1006" s="12">
        <v>28.49</v>
      </c>
    </row>
    <row r="1007" spans="1:13" x14ac:dyDescent="0.25">
      <c r="A1007" s="7" t="s">
        <v>630</v>
      </c>
      <c r="B1007" s="7" t="s">
        <v>1758</v>
      </c>
      <c r="C1007" s="12">
        <v>10</v>
      </c>
      <c r="D1007" s="7" t="s">
        <v>2419</v>
      </c>
      <c r="E1007" s="8">
        <v>45751</v>
      </c>
      <c r="F1007" s="8">
        <v>45778</v>
      </c>
      <c r="G1007" s="12">
        <v>373</v>
      </c>
      <c r="H1007" s="12">
        <v>0</v>
      </c>
      <c r="I1007" s="12">
        <v>25.04</v>
      </c>
      <c r="J1007" s="12">
        <v>25.04</v>
      </c>
      <c r="K1007" s="12">
        <v>373</v>
      </c>
      <c r="L1007" s="12">
        <v>25.04</v>
      </c>
      <c r="M1007" s="12">
        <v>347.96</v>
      </c>
    </row>
    <row r="1008" spans="1:13" x14ac:dyDescent="0.25">
      <c r="A1008" s="7" t="s">
        <v>631</v>
      </c>
      <c r="B1008" s="7" t="s">
        <v>1759</v>
      </c>
      <c r="C1008" s="12">
        <v>10</v>
      </c>
      <c r="D1008" s="7" t="s">
        <v>2419</v>
      </c>
      <c r="E1008" s="8">
        <v>45751</v>
      </c>
      <c r="F1008" s="8">
        <v>45778</v>
      </c>
      <c r="G1008" s="12">
        <v>3.48</v>
      </c>
      <c r="H1008" s="12">
        <v>0</v>
      </c>
      <c r="I1008" s="12">
        <v>0.23</v>
      </c>
      <c r="J1008" s="12">
        <v>0.23</v>
      </c>
      <c r="K1008" s="12">
        <v>3.48</v>
      </c>
      <c r="L1008" s="12">
        <v>0.23</v>
      </c>
      <c r="M1008" s="12">
        <v>3.25</v>
      </c>
    </row>
    <row r="1009" spans="1:13" x14ac:dyDescent="0.25">
      <c r="A1009" s="7" t="s">
        <v>632</v>
      </c>
      <c r="B1009" s="7" t="s">
        <v>1760</v>
      </c>
      <c r="C1009" s="12">
        <v>10</v>
      </c>
      <c r="D1009" s="7" t="s">
        <v>2419</v>
      </c>
      <c r="E1009" s="8">
        <v>45751</v>
      </c>
      <c r="F1009" s="8">
        <v>45778</v>
      </c>
      <c r="G1009" s="12">
        <v>3.16</v>
      </c>
      <c r="H1009" s="12">
        <v>0</v>
      </c>
      <c r="I1009" s="12">
        <v>0.21</v>
      </c>
      <c r="J1009" s="12">
        <v>0.21</v>
      </c>
      <c r="K1009" s="12">
        <v>3.16</v>
      </c>
      <c r="L1009" s="12">
        <v>0.21</v>
      </c>
      <c r="M1009" s="12">
        <v>2.95</v>
      </c>
    </row>
    <row r="1010" spans="1:13" x14ac:dyDescent="0.25">
      <c r="A1010" s="7" t="s">
        <v>633</v>
      </c>
      <c r="B1010" s="7" t="s">
        <v>1761</v>
      </c>
      <c r="C1010" s="12">
        <v>10</v>
      </c>
      <c r="D1010" s="7" t="s">
        <v>2419</v>
      </c>
      <c r="E1010" s="8">
        <v>45751</v>
      </c>
      <c r="F1010" s="8">
        <v>45778</v>
      </c>
      <c r="G1010" s="12">
        <v>14.56</v>
      </c>
      <c r="H1010" s="12">
        <v>0</v>
      </c>
      <c r="I1010" s="12">
        <v>0.98</v>
      </c>
      <c r="J1010" s="12">
        <v>0.98</v>
      </c>
      <c r="K1010" s="12">
        <v>14.56</v>
      </c>
      <c r="L1010" s="12">
        <v>0.98</v>
      </c>
      <c r="M1010" s="12">
        <v>13.58</v>
      </c>
    </row>
    <row r="1011" spans="1:13" x14ac:dyDescent="0.25">
      <c r="A1011" s="7" t="s">
        <v>634</v>
      </c>
      <c r="B1011" s="7" t="s">
        <v>1762</v>
      </c>
      <c r="C1011" s="12">
        <v>10</v>
      </c>
      <c r="D1011" s="7" t="s">
        <v>2419</v>
      </c>
      <c r="E1011" s="8">
        <v>45751</v>
      </c>
      <c r="F1011" s="8">
        <v>45778</v>
      </c>
      <c r="G1011" s="12">
        <v>140.74</v>
      </c>
      <c r="H1011" s="12">
        <v>0</v>
      </c>
      <c r="I1011" s="12">
        <v>9.4499999999999993</v>
      </c>
      <c r="J1011" s="12">
        <v>9.4499999999999993</v>
      </c>
      <c r="K1011" s="12">
        <v>140.74</v>
      </c>
      <c r="L1011" s="12">
        <v>9.4499999999999993</v>
      </c>
      <c r="M1011" s="12">
        <v>131.29</v>
      </c>
    </row>
    <row r="1012" spans="1:13" x14ac:dyDescent="0.25">
      <c r="A1012" s="7" t="s">
        <v>635</v>
      </c>
      <c r="B1012" s="7" t="s">
        <v>1763</v>
      </c>
      <c r="C1012" s="12">
        <v>10</v>
      </c>
      <c r="D1012" s="7" t="s">
        <v>2419</v>
      </c>
      <c r="E1012" s="8">
        <v>45751</v>
      </c>
      <c r="F1012" s="8">
        <v>45778</v>
      </c>
      <c r="G1012" s="12">
        <v>90.87</v>
      </c>
      <c r="H1012" s="12">
        <v>0</v>
      </c>
      <c r="I1012" s="12">
        <v>6.1</v>
      </c>
      <c r="J1012" s="12">
        <v>6.1</v>
      </c>
      <c r="K1012" s="12">
        <v>90.87</v>
      </c>
      <c r="L1012" s="12">
        <v>6.1</v>
      </c>
      <c r="M1012" s="12">
        <v>84.77</v>
      </c>
    </row>
    <row r="1013" spans="1:13" x14ac:dyDescent="0.25">
      <c r="A1013" s="7" t="s">
        <v>636</v>
      </c>
      <c r="B1013" s="7" t="s">
        <v>1764</v>
      </c>
      <c r="C1013" s="12">
        <v>10</v>
      </c>
      <c r="D1013" s="7" t="s">
        <v>2419</v>
      </c>
      <c r="E1013" s="8">
        <v>45751</v>
      </c>
      <c r="F1013" s="8">
        <v>45778</v>
      </c>
      <c r="G1013" s="12">
        <v>145.47</v>
      </c>
      <c r="H1013" s="12">
        <v>0</v>
      </c>
      <c r="I1013" s="12">
        <v>9.76</v>
      </c>
      <c r="J1013" s="12">
        <v>9.76</v>
      </c>
      <c r="K1013" s="12">
        <v>145.47</v>
      </c>
      <c r="L1013" s="12">
        <v>9.76</v>
      </c>
      <c r="M1013" s="12">
        <v>135.71</v>
      </c>
    </row>
    <row r="1014" spans="1:13" x14ac:dyDescent="0.25">
      <c r="A1014" s="7" t="s">
        <v>637</v>
      </c>
      <c r="B1014" s="7" t="s">
        <v>1765</v>
      </c>
      <c r="C1014" s="12">
        <v>10</v>
      </c>
      <c r="D1014" s="7" t="s">
        <v>2419</v>
      </c>
      <c r="E1014" s="8">
        <v>45751</v>
      </c>
      <c r="F1014" s="8">
        <v>45778</v>
      </c>
      <c r="G1014" s="12">
        <v>217.26</v>
      </c>
      <c r="H1014" s="12">
        <v>0</v>
      </c>
      <c r="I1014" s="12">
        <v>14.58</v>
      </c>
      <c r="J1014" s="12">
        <v>14.58</v>
      </c>
      <c r="K1014" s="12">
        <v>217.26</v>
      </c>
      <c r="L1014" s="12">
        <v>14.58</v>
      </c>
      <c r="M1014" s="12">
        <v>202.68</v>
      </c>
    </row>
    <row r="1015" spans="1:13" x14ac:dyDescent="0.25">
      <c r="A1015" s="7" t="s">
        <v>638</v>
      </c>
      <c r="B1015" s="7" t="s">
        <v>1766</v>
      </c>
      <c r="C1015" s="12">
        <v>10</v>
      </c>
      <c r="D1015" s="7" t="s">
        <v>2419</v>
      </c>
      <c r="E1015" s="8">
        <v>45751</v>
      </c>
      <c r="F1015" s="8">
        <v>45778</v>
      </c>
      <c r="G1015" s="12">
        <v>178.2</v>
      </c>
      <c r="H1015" s="12">
        <v>0</v>
      </c>
      <c r="I1015" s="12">
        <v>11.96</v>
      </c>
      <c r="J1015" s="12">
        <v>11.96</v>
      </c>
      <c r="K1015" s="12">
        <v>178.2</v>
      </c>
      <c r="L1015" s="12">
        <v>11.96</v>
      </c>
      <c r="M1015" s="12">
        <v>166.24</v>
      </c>
    </row>
    <row r="1016" spans="1:13" x14ac:dyDescent="0.25">
      <c r="A1016" s="7" t="s">
        <v>639</v>
      </c>
      <c r="B1016" s="7" t="s">
        <v>1767</v>
      </c>
      <c r="C1016" s="12">
        <v>10</v>
      </c>
      <c r="D1016" s="7" t="s">
        <v>2419</v>
      </c>
      <c r="E1016" s="8">
        <v>45751</v>
      </c>
      <c r="F1016" s="8">
        <v>45778</v>
      </c>
      <c r="G1016" s="12">
        <v>107.71</v>
      </c>
      <c r="H1016" s="12">
        <v>0</v>
      </c>
      <c r="I1016" s="12">
        <v>7.23</v>
      </c>
      <c r="J1016" s="12">
        <v>7.23</v>
      </c>
      <c r="K1016" s="12">
        <v>107.71</v>
      </c>
      <c r="L1016" s="12">
        <v>7.23</v>
      </c>
      <c r="M1016" s="12">
        <v>100.48</v>
      </c>
    </row>
    <row r="1017" spans="1:13" x14ac:dyDescent="0.25">
      <c r="A1017" s="7" t="s">
        <v>640</v>
      </c>
      <c r="B1017" s="7" t="s">
        <v>1768</v>
      </c>
      <c r="C1017" s="12">
        <v>10</v>
      </c>
      <c r="D1017" s="7" t="s">
        <v>2419</v>
      </c>
      <c r="E1017" s="8">
        <v>45751</v>
      </c>
      <c r="F1017" s="8">
        <v>45778</v>
      </c>
      <c r="G1017" s="12">
        <v>2.48</v>
      </c>
      <c r="H1017" s="12">
        <v>0</v>
      </c>
      <c r="I1017" s="12">
        <v>0.17</v>
      </c>
      <c r="J1017" s="12">
        <v>0.17</v>
      </c>
      <c r="K1017" s="12">
        <v>2.48</v>
      </c>
      <c r="L1017" s="12">
        <v>0.17</v>
      </c>
      <c r="M1017" s="12">
        <v>2.31</v>
      </c>
    </row>
    <row r="1018" spans="1:13" x14ac:dyDescent="0.25">
      <c r="A1018" s="7" t="s">
        <v>641</v>
      </c>
      <c r="B1018" s="7" t="s">
        <v>1769</v>
      </c>
      <c r="C1018" s="12">
        <v>10</v>
      </c>
      <c r="D1018" s="7" t="s">
        <v>2419</v>
      </c>
      <c r="E1018" s="8">
        <v>45751</v>
      </c>
      <c r="F1018" s="8">
        <v>45778</v>
      </c>
      <c r="G1018" s="12">
        <v>3.24</v>
      </c>
      <c r="H1018" s="12">
        <v>0</v>
      </c>
      <c r="I1018" s="12">
        <v>0.22</v>
      </c>
      <c r="J1018" s="12">
        <v>0.22</v>
      </c>
      <c r="K1018" s="12">
        <v>3.24</v>
      </c>
      <c r="L1018" s="12">
        <v>0.22</v>
      </c>
      <c r="M1018" s="12">
        <v>3.02</v>
      </c>
    </row>
    <row r="1019" spans="1:13" x14ac:dyDescent="0.25">
      <c r="A1019" s="7" t="s">
        <v>642</v>
      </c>
      <c r="B1019" s="7" t="s">
        <v>1770</v>
      </c>
      <c r="C1019" s="12">
        <v>10</v>
      </c>
      <c r="D1019" s="7" t="s">
        <v>2419</v>
      </c>
      <c r="E1019" s="8">
        <v>45751</v>
      </c>
      <c r="F1019" s="8">
        <v>45778</v>
      </c>
      <c r="G1019" s="12">
        <v>5.14</v>
      </c>
      <c r="H1019" s="12">
        <v>0</v>
      </c>
      <c r="I1019" s="12">
        <v>0.35</v>
      </c>
      <c r="J1019" s="12">
        <v>0.35</v>
      </c>
      <c r="K1019" s="12">
        <v>5.14</v>
      </c>
      <c r="L1019" s="12">
        <v>0.35</v>
      </c>
      <c r="M1019" s="12">
        <v>4.79</v>
      </c>
    </row>
    <row r="1020" spans="1:13" x14ac:dyDescent="0.25">
      <c r="A1020" s="7" t="s">
        <v>643</v>
      </c>
      <c r="B1020" s="7" t="s">
        <v>1771</v>
      </c>
      <c r="C1020" s="12">
        <v>10</v>
      </c>
      <c r="D1020" s="7" t="s">
        <v>2419</v>
      </c>
      <c r="E1020" s="8">
        <v>45751</v>
      </c>
      <c r="F1020" s="8">
        <v>45778</v>
      </c>
      <c r="G1020" s="12">
        <v>7.58</v>
      </c>
      <c r="H1020" s="12">
        <v>0</v>
      </c>
      <c r="I1020" s="12">
        <v>0.51</v>
      </c>
      <c r="J1020" s="12">
        <v>0.51</v>
      </c>
      <c r="K1020" s="12">
        <v>7.58</v>
      </c>
      <c r="L1020" s="12">
        <v>0.51</v>
      </c>
      <c r="M1020" s="12">
        <v>7.07</v>
      </c>
    </row>
    <row r="1021" spans="1:13" x14ac:dyDescent="0.25">
      <c r="A1021" s="7" t="s">
        <v>644</v>
      </c>
      <c r="B1021" s="7" t="s">
        <v>1772</v>
      </c>
      <c r="C1021" s="12">
        <v>10</v>
      </c>
      <c r="D1021" s="7" t="s">
        <v>2419</v>
      </c>
      <c r="E1021" s="8">
        <v>45751</v>
      </c>
      <c r="F1021" s="8">
        <v>45778</v>
      </c>
      <c r="G1021" s="12">
        <v>16.399999999999999</v>
      </c>
      <c r="H1021" s="12">
        <v>0</v>
      </c>
      <c r="I1021" s="12">
        <v>1.1000000000000001</v>
      </c>
      <c r="J1021" s="12">
        <v>1.1000000000000001</v>
      </c>
      <c r="K1021" s="12">
        <v>16.399999999999999</v>
      </c>
      <c r="L1021" s="12">
        <v>1.1000000000000001</v>
      </c>
      <c r="M1021" s="12">
        <v>15.3</v>
      </c>
    </row>
    <row r="1022" spans="1:13" x14ac:dyDescent="0.25">
      <c r="A1022" s="7" t="s">
        <v>645</v>
      </c>
      <c r="B1022" s="7" t="s">
        <v>1773</v>
      </c>
      <c r="C1022" s="12">
        <v>10</v>
      </c>
      <c r="D1022" s="7" t="s">
        <v>2419</v>
      </c>
      <c r="E1022" s="8">
        <v>45751</v>
      </c>
      <c r="F1022" s="8">
        <v>45778</v>
      </c>
      <c r="G1022" s="12">
        <v>56.79</v>
      </c>
      <c r="H1022" s="12">
        <v>0</v>
      </c>
      <c r="I1022" s="12">
        <v>3.81</v>
      </c>
      <c r="J1022" s="12">
        <v>3.81</v>
      </c>
      <c r="K1022" s="12">
        <v>56.79</v>
      </c>
      <c r="L1022" s="12">
        <v>3.81</v>
      </c>
      <c r="M1022" s="12">
        <v>52.98</v>
      </c>
    </row>
    <row r="1023" spans="1:13" x14ac:dyDescent="0.25">
      <c r="A1023" s="7" t="s">
        <v>646</v>
      </c>
      <c r="B1023" s="7" t="s">
        <v>1774</v>
      </c>
      <c r="C1023" s="12">
        <v>10</v>
      </c>
      <c r="D1023" s="7" t="s">
        <v>2419</v>
      </c>
      <c r="E1023" s="8">
        <v>45751</v>
      </c>
      <c r="F1023" s="8">
        <v>45778</v>
      </c>
      <c r="G1023" s="12">
        <v>79.680000000000007</v>
      </c>
      <c r="H1023" s="12">
        <v>0</v>
      </c>
      <c r="I1023" s="12">
        <v>5.35</v>
      </c>
      <c r="J1023" s="12">
        <v>5.35</v>
      </c>
      <c r="K1023" s="12">
        <v>79.680000000000007</v>
      </c>
      <c r="L1023" s="12">
        <v>5.35</v>
      </c>
      <c r="M1023" s="12">
        <v>74.33</v>
      </c>
    </row>
    <row r="1024" spans="1:13" x14ac:dyDescent="0.25">
      <c r="A1024" s="7" t="s">
        <v>647</v>
      </c>
      <c r="B1024" s="7" t="s">
        <v>1775</v>
      </c>
      <c r="C1024" s="12">
        <v>10</v>
      </c>
      <c r="D1024" s="7" t="s">
        <v>2420</v>
      </c>
      <c r="E1024" s="8">
        <v>45751</v>
      </c>
      <c r="F1024" s="8">
        <v>45778</v>
      </c>
      <c r="G1024" s="12">
        <v>47.44</v>
      </c>
      <c r="H1024" s="12">
        <v>0</v>
      </c>
      <c r="I1024" s="12">
        <v>3.18</v>
      </c>
      <c r="J1024" s="12">
        <v>3.18</v>
      </c>
      <c r="K1024" s="12">
        <v>47.44</v>
      </c>
      <c r="L1024" s="12">
        <v>3.18</v>
      </c>
      <c r="M1024" s="12">
        <v>44.26</v>
      </c>
    </row>
    <row r="1025" spans="1:13" x14ac:dyDescent="0.25">
      <c r="A1025" s="7" t="s">
        <v>648</v>
      </c>
      <c r="B1025" s="7" t="s">
        <v>1776</v>
      </c>
      <c r="C1025" s="12">
        <v>10</v>
      </c>
      <c r="D1025" s="7" t="s">
        <v>2420</v>
      </c>
      <c r="E1025" s="8">
        <v>45751</v>
      </c>
      <c r="F1025" s="8">
        <v>45778</v>
      </c>
      <c r="G1025" s="12">
        <v>42.4</v>
      </c>
      <c r="H1025" s="12">
        <v>0</v>
      </c>
      <c r="I1025" s="12">
        <v>2.85</v>
      </c>
      <c r="J1025" s="12">
        <v>2.85</v>
      </c>
      <c r="K1025" s="12">
        <v>42.4</v>
      </c>
      <c r="L1025" s="12">
        <v>2.85</v>
      </c>
      <c r="M1025" s="12">
        <v>39.549999999999997</v>
      </c>
    </row>
    <row r="1026" spans="1:13" x14ac:dyDescent="0.25">
      <c r="A1026" s="7" t="s">
        <v>649</v>
      </c>
      <c r="B1026" s="7" t="s">
        <v>1777</v>
      </c>
      <c r="C1026" s="12">
        <v>10</v>
      </c>
      <c r="D1026" s="7" t="s">
        <v>2420</v>
      </c>
      <c r="E1026" s="8">
        <v>45751</v>
      </c>
      <c r="F1026" s="8">
        <v>45778</v>
      </c>
      <c r="G1026" s="12">
        <v>34.799999999999997</v>
      </c>
      <c r="H1026" s="12">
        <v>0</v>
      </c>
      <c r="I1026" s="12">
        <v>2.34</v>
      </c>
      <c r="J1026" s="12">
        <v>2.34</v>
      </c>
      <c r="K1026" s="12">
        <v>34.799999999999997</v>
      </c>
      <c r="L1026" s="12">
        <v>2.34</v>
      </c>
      <c r="M1026" s="12">
        <v>32.46</v>
      </c>
    </row>
    <row r="1027" spans="1:13" x14ac:dyDescent="0.25">
      <c r="A1027" s="7" t="s">
        <v>650</v>
      </c>
      <c r="B1027" s="7" t="s">
        <v>1778</v>
      </c>
      <c r="C1027" s="12">
        <v>10</v>
      </c>
      <c r="D1027" s="7" t="s">
        <v>2420</v>
      </c>
      <c r="E1027" s="8">
        <v>45751</v>
      </c>
      <c r="F1027" s="8">
        <v>45778</v>
      </c>
      <c r="G1027" s="12">
        <v>69.150000000000006</v>
      </c>
      <c r="H1027" s="12">
        <v>0</v>
      </c>
      <c r="I1027" s="12">
        <v>4.6399999999999997</v>
      </c>
      <c r="J1027" s="12">
        <v>4.6399999999999997</v>
      </c>
      <c r="K1027" s="12">
        <v>69.150000000000006</v>
      </c>
      <c r="L1027" s="12">
        <v>4.6399999999999997</v>
      </c>
      <c r="M1027" s="12">
        <v>64.510000000000005</v>
      </c>
    </row>
    <row r="1028" spans="1:13" x14ac:dyDescent="0.25">
      <c r="A1028" s="7" t="s">
        <v>651</v>
      </c>
      <c r="B1028" s="7" t="s">
        <v>1779</v>
      </c>
      <c r="C1028" s="12">
        <v>10</v>
      </c>
      <c r="D1028" s="7" t="s">
        <v>2420</v>
      </c>
      <c r="E1028" s="8">
        <v>45751</v>
      </c>
      <c r="F1028" s="8">
        <v>45778</v>
      </c>
      <c r="G1028" s="12">
        <v>96.3</v>
      </c>
      <c r="H1028" s="12">
        <v>0</v>
      </c>
      <c r="I1028" s="12">
        <v>6.46</v>
      </c>
      <c r="J1028" s="12">
        <v>6.46</v>
      </c>
      <c r="K1028" s="12">
        <v>96.3</v>
      </c>
      <c r="L1028" s="12">
        <v>6.46</v>
      </c>
      <c r="M1028" s="12">
        <v>89.84</v>
      </c>
    </row>
    <row r="1029" spans="1:13" x14ac:dyDescent="0.25">
      <c r="A1029" s="7" t="s">
        <v>652</v>
      </c>
      <c r="B1029" s="7" t="s">
        <v>1780</v>
      </c>
      <c r="C1029" s="12">
        <v>10</v>
      </c>
      <c r="D1029" s="7" t="s">
        <v>2420</v>
      </c>
      <c r="E1029" s="8">
        <v>45751</v>
      </c>
      <c r="F1029" s="8">
        <v>45778</v>
      </c>
      <c r="G1029" s="12">
        <v>142.08000000000001</v>
      </c>
      <c r="H1029" s="12">
        <v>0</v>
      </c>
      <c r="I1029" s="12">
        <v>9.5399999999999991</v>
      </c>
      <c r="J1029" s="12">
        <v>9.5399999999999991</v>
      </c>
      <c r="K1029" s="12">
        <v>142.08000000000001</v>
      </c>
      <c r="L1029" s="12">
        <v>9.5399999999999991</v>
      </c>
      <c r="M1029" s="12">
        <v>132.54</v>
      </c>
    </row>
    <row r="1030" spans="1:13" x14ac:dyDescent="0.25">
      <c r="A1030" s="7" t="s">
        <v>653</v>
      </c>
      <c r="B1030" s="7" t="s">
        <v>1781</v>
      </c>
      <c r="C1030" s="12">
        <v>10</v>
      </c>
      <c r="D1030" s="7" t="s">
        <v>2420</v>
      </c>
      <c r="E1030" s="8">
        <v>45751</v>
      </c>
      <c r="F1030" s="8">
        <v>45778</v>
      </c>
      <c r="G1030" s="12">
        <v>52.8</v>
      </c>
      <c r="H1030" s="12">
        <v>0</v>
      </c>
      <c r="I1030" s="12">
        <v>3.54</v>
      </c>
      <c r="J1030" s="12">
        <v>3.54</v>
      </c>
      <c r="K1030" s="12">
        <v>52.8</v>
      </c>
      <c r="L1030" s="12">
        <v>3.54</v>
      </c>
      <c r="M1030" s="12">
        <v>49.26</v>
      </c>
    </row>
    <row r="1031" spans="1:13" x14ac:dyDescent="0.25">
      <c r="A1031" s="7" t="s">
        <v>654</v>
      </c>
      <c r="B1031" s="7" t="s">
        <v>1782</v>
      </c>
      <c r="C1031" s="12">
        <v>10</v>
      </c>
      <c r="D1031" s="7" t="s">
        <v>2420</v>
      </c>
      <c r="E1031" s="8">
        <v>45751</v>
      </c>
      <c r="F1031" s="8">
        <v>45778</v>
      </c>
      <c r="G1031" s="12">
        <v>57.36</v>
      </c>
      <c r="H1031" s="12">
        <v>0</v>
      </c>
      <c r="I1031" s="12">
        <v>3.85</v>
      </c>
      <c r="J1031" s="12">
        <v>3.85</v>
      </c>
      <c r="K1031" s="12">
        <v>57.36</v>
      </c>
      <c r="L1031" s="12">
        <v>3.85</v>
      </c>
      <c r="M1031" s="12">
        <v>53.51</v>
      </c>
    </row>
    <row r="1032" spans="1:13" x14ac:dyDescent="0.25">
      <c r="A1032" s="7" t="s">
        <v>655</v>
      </c>
      <c r="B1032" s="7" t="s">
        <v>1783</v>
      </c>
      <c r="C1032" s="12">
        <v>10</v>
      </c>
      <c r="D1032" s="7" t="s">
        <v>2420</v>
      </c>
      <c r="E1032" s="8">
        <v>45751</v>
      </c>
      <c r="F1032" s="8">
        <v>45778</v>
      </c>
      <c r="G1032" s="12">
        <v>11.36</v>
      </c>
      <c r="H1032" s="12">
        <v>0</v>
      </c>
      <c r="I1032" s="12">
        <v>0.76</v>
      </c>
      <c r="J1032" s="12">
        <v>0.76</v>
      </c>
      <c r="K1032" s="12">
        <v>11.36</v>
      </c>
      <c r="L1032" s="12">
        <v>0.76</v>
      </c>
      <c r="M1032" s="12">
        <v>10.6</v>
      </c>
    </row>
    <row r="1033" spans="1:13" x14ac:dyDescent="0.25">
      <c r="A1033" s="7" t="s">
        <v>656</v>
      </c>
      <c r="B1033" s="7" t="s">
        <v>1784</v>
      </c>
      <c r="C1033" s="12">
        <v>10</v>
      </c>
      <c r="D1033" s="7" t="s">
        <v>2420</v>
      </c>
      <c r="E1033" s="8">
        <v>45751</v>
      </c>
      <c r="F1033" s="8">
        <v>45778</v>
      </c>
      <c r="G1033" s="12">
        <v>29.4</v>
      </c>
      <c r="H1033" s="12">
        <v>0</v>
      </c>
      <c r="I1033" s="12">
        <v>1.97</v>
      </c>
      <c r="J1033" s="12">
        <v>1.97</v>
      </c>
      <c r="K1033" s="12">
        <v>29.4</v>
      </c>
      <c r="L1033" s="12">
        <v>1.97</v>
      </c>
      <c r="M1033" s="12">
        <v>27.43</v>
      </c>
    </row>
    <row r="1034" spans="1:13" x14ac:dyDescent="0.25">
      <c r="A1034" s="7" t="s">
        <v>657</v>
      </c>
      <c r="B1034" s="7" t="s">
        <v>1785</v>
      </c>
      <c r="C1034" s="12">
        <v>10</v>
      </c>
      <c r="D1034" s="7" t="s">
        <v>2420</v>
      </c>
      <c r="E1034" s="8">
        <v>45751</v>
      </c>
      <c r="F1034" s="8">
        <v>45778</v>
      </c>
      <c r="G1034" s="12">
        <v>107.52</v>
      </c>
      <c r="H1034" s="12">
        <v>0</v>
      </c>
      <c r="I1034" s="12">
        <v>7.22</v>
      </c>
      <c r="J1034" s="12">
        <v>7.22</v>
      </c>
      <c r="K1034" s="12">
        <v>107.52</v>
      </c>
      <c r="L1034" s="12">
        <v>7.22</v>
      </c>
      <c r="M1034" s="12">
        <v>100.3</v>
      </c>
    </row>
    <row r="1035" spans="1:13" x14ac:dyDescent="0.25">
      <c r="A1035" s="7" t="s">
        <v>658</v>
      </c>
      <c r="B1035" s="7" t="s">
        <v>1471</v>
      </c>
      <c r="C1035" s="12">
        <v>10</v>
      </c>
      <c r="D1035" s="7" t="s">
        <v>2420</v>
      </c>
      <c r="E1035" s="8">
        <v>45751</v>
      </c>
      <c r="F1035" s="8">
        <v>45778</v>
      </c>
      <c r="G1035" s="12">
        <v>30.03</v>
      </c>
      <c r="H1035" s="12">
        <v>0</v>
      </c>
      <c r="I1035" s="12">
        <v>2.02</v>
      </c>
      <c r="J1035" s="12">
        <v>2.02</v>
      </c>
      <c r="K1035" s="12">
        <v>30.03</v>
      </c>
      <c r="L1035" s="12">
        <v>2.02</v>
      </c>
      <c r="M1035" s="12">
        <v>28.01</v>
      </c>
    </row>
    <row r="1036" spans="1:13" x14ac:dyDescent="0.25">
      <c r="A1036" s="7" t="s">
        <v>659</v>
      </c>
      <c r="B1036" s="7" t="s">
        <v>1786</v>
      </c>
      <c r="C1036" s="12">
        <v>10</v>
      </c>
      <c r="D1036" s="7" t="s">
        <v>2420</v>
      </c>
      <c r="E1036" s="8">
        <v>45751</v>
      </c>
      <c r="F1036" s="8">
        <v>45778</v>
      </c>
      <c r="G1036" s="12">
        <v>16</v>
      </c>
      <c r="H1036" s="12">
        <v>0</v>
      </c>
      <c r="I1036" s="12">
        <v>1.07</v>
      </c>
      <c r="J1036" s="12">
        <v>1.07</v>
      </c>
      <c r="K1036" s="12">
        <v>16</v>
      </c>
      <c r="L1036" s="12">
        <v>1.07</v>
      </c>
      <c r="M1036" s="12">
        <v>14.93</v>
      </c>
    </row>
    <row r="1037" spans="1:13" x14ac:dyDescent="0.25">
      <c r="A1037" s="7" t="s">
        <v>660</v>
      </c>
      <c r="B1037" s="7" t="s">
        <v>1787</v>
      </c>
      <c r="C1037" s="12">
        <v>10</v>
      </c>
      <c r="D1037" s="7" t="s">
        <v>2420</v>
      </c>
      <c r="E1037" s="8">
        <v>45751</v>
      </c>
      <c r="F1037" s="8">
        <v>45778</v>
      </c>
      <c r="G1037" s="12">
        <v>39</v>
      </c>
      <c r="H1037" s="12">
        <v>0</v>
      </c>
      <c r="I1037" s="12">
        <v>2.62</v>
      </c>
      <c r="J1037" s="12">
        <v>2.62</v>
      </c>
      <c r="K1037" s="12">
        <v>39</v>
      </c>
      <c r="L1037" s="12">
        <v>2.62</v>
      </c>
      <c r="M1037" s="12">
        <v>36.380000000000003</v>
      </c>
    </row>
    <row r="1038" spans="1:13" x14ac:dyDescent="0.25">
      <c r="A1038" s="7" t="s">
        <v>661</v>
      </c>
      <c r="B1038" s="7" t="s">
        <v>1788</v>
      </c>
      <c r="C1038" s="12">
        <v>10</v>
      </c>
      <c r="D1038" s="7" t="s">
        <v>2420</v>
      </c>
      <c r="E1038" s="8">
        <v>45751</v>
      </c>
      <c r="F1038" s="8">
        <v>45778</v>
      </c>
      <c r="G1038" s="12">
        <v>31.8</v>
      </c>
      <c r="H1038" s="12">
        <v>0</v>
      </c>
      <c r="I1038" s="12">
        <v>2.13</v>
      </c>
      <c r="J1038" s="12">
        <v>2.13</v>
      </c>
      <c r="K1038" s="12">
        <v>31.8</v>
      </c>
      <c r="L1038" s="12">
        <v>2.13</v>
      </c>
      <c r="M1038" s="12">
        <v>29.67</v>
      </c>
    </row>
    <row r="1039" spans="1:13" x14ac:dyDescent="0.25">
      <c r="A1039" s="7" t="s">
        <v>662</v>
      </c>
      <c r="B1039" s="7" t="s">
        <v>1789</v>
      </c>
      <c r="C1039" s="12">
        <v>10</v>
      </c>
      <c r="D1039" s="7" t="s">
        <v>2420</v>
      </c>
      <c r="E1039" s="8">
        <v>45751</v>
      </c>
      <c r="F1039" s="8">
        <v>45778</v>
      </c>
      <c r="G1039" s="12">
        <v>1360</v>
      </c>
      <c r="H1039" s="12">
        <v>0</v>
      </c>
      <c r="I1039" s="12">
        <v>91.29</v>
      </c>
      <c r="J1039" s="12">
        <v>91.29</v>
      </c>
      <c r="K1039" s="12">
        <v>1360</v>
      </c>
      <c r="L1039" s="12">
        <v>91.29</v>
      </c>
      <c r="M1039" s="12">
        <v>1268.71</v>
      </c>
    </row>
    <row r="1040" spans="1:13" x14ac:dyDescent="0.25">
      <c r="A1040" s="7" t="s">
        <v>663</v>
      </c>
      <c r="B1040" s="7" t="s">
        <v>1790</v>
      </c>
      <c r="C1040" s="12">
        <v>10</v>
      </c>
      <c r="D1040" s="7" t="s">
        <v>2420</v>
      </c>
      <c r="E1040" s="8">
        <v>45751</v>
      </c>
      <c r="F1040" s="8">
        <v>45778</v>
      </c>
      <c r="G1040" s="12">
        <v>198.75</v>
      </c>
      <c r="H1040" s="12">
        <v>0</v>
      </c>
      <c r="I1040" s="12">
        <v>13.34</v>
      </c>
      <c r="J1040" s="12">
        <v>13.34</v>
      </c>
      <c r="K1040" s="12">
        <v>198.75</v>
      </c>
      <c r="L1040" s="12">
        <v>13.34</v>
      </c>
      <c r="M1040" s="12">
        <v>185.41</v>
      </c>
    </row>
    <row r="1041" spans="1:13" x14ac:dyDescent="0.25">
      <c r="A1041" s="7" t="s">
        <v>664</v>
      </c>
      <c r="B1041" s="7" t="s">
        <v>1791</v>
      </c>
      <c r="C1041" s="12">
        <v>10</v>
      </c>
      <c r="D1041" s="7" t="s">
        <v>2421</v>
      </c>
      <c r="E1041" s="8">
        <v>45751</v>
      </c>
      <c r="F1041" s="8">
        <v>45778</v>
      </c>
      <c r="G1041" s="12">
        <v>413.76</v>
      </c>
      <c r="H1041" s="12">
        <v>0</v>
      </c>
      <c r="I1041" s="12">
        <v>27.77</v>
      </c>
      <c r="J1041" s="12">
        <v>27.77</v>
      </c>
      <c r="K1041" s="12">
        <v>413.76</v>
      </c>
      <c r="L1041" s="12">
        <v>27.77</v>
      </c>
      <c r="M1041" s="12">
        <v>385.99</v>
      </c>
    </row>
    <row r="1042" spans="1:13" x14ac:dyDescent="0.25">
      <c r="A1042" s="7" t="s">
        <v>665</v>
      </c>
      <c r="B1042" s="7" t="s">
        <v>1792</v>
      </c>
      <c r="C1042" s="12">
        <v>10</v>
      </c>
      <c r="D1042" s="7" t="s">
        <v>2421</v>
      </c>
      <c r="E1042" s="8">
        <v>45751</v>
      </c>
      <c r="F1042" s="8">
        <v>45778</v>
      </c>
      <c r="G1042" s="12">
        <v>399.36</v>
      </c>
      <c r="H1042" s="12">
        <v>0</v>
      </c>
      <c r="I1042" s="12">
        <v>26.81</v>
      </c>
      <c r="J1042" s="12">
        <v>26.81</v>
      </c>
      <c r="K1042" s="12">
        <v>399.36</v>
      </c>
      <c r="L1042" s="12">
        <v>26.81</v>
      </c>
      <c r="M1042" s="12">
        <v>372.55</v>
      </c>
    </row>
    <row r="1043" spans="1:13" x14ac:dyDescent="0.25">
      <c r="A1043" s="7" t="s">
        <v>666</v>
      </c>
      <c r="B1043" s="7" t="s">
        <v>1793</v>
      </c>
      <c r="C1043" s="12">
        <v>10</v>
      </c>
      <c r="D1043" s="7" t="s">
        <v>2421</v>
      </c>
      <c r="E1043" s="8">
        <v>45751</v>
      </c>
      <c r="F1043" s="8">
        <v>45778</v>
      </c>
      <c r="G1043" s="12">
        <v>246.72</v>
      </c>
      <c r="H1043" s="12">
        <v>0</v>
      </c>
      <c r="I1043" s="12">
        <v>16.559999999999999</v>
      </c>
      <c r="J1043" s="12">
        <v>16.559999999999999</v>
      </c>
      <c r="K1043" s="12">
        <v>246.72</v>
      </c>
      <c r="L1043" s="12">
        <v>16.559999999999999</v>
      </c>
      <c r="M1043" s="12">
        <v>230.16</v>
      </c>
    </row>
    <row r="1044" spans="1:13" x14ac:dyDescent="0.25">
      <c r="A1044" s="7" t="s">
        <v>667</v>
      </c>
      <c r="B1044" s="7" t="s">
        <v>1794</v>
      </c>
      <c r="C1044" s="12">
        <v>10</v>
      </c>
      <c r="D1044" s="7" t="s">
        <v>2421</v>
      </c>
      <c r="E1044" s="8">
        <v>45751</v>
      </c>
      <c r="F1044" s="8">
        <v>45778</v>
      </c>
      <c r="G1044" s="12">
        <v>314.39999999999998</v>
      </c>
      <c r="H1044" s="12">
        <v>0</v>
      </c>
      <c r="I1044" s="12">
        <v>21.1</v>
      </c>
      <c r="J1044" s="12">
        <v>21.1</v>
      </c>
      <c r="K1044" s="12">
        <v>314.39999999999998</v>
      </c>
      <c r="L1044" s="12">
        <v>21.1</v>
      </c>
      <c r="M1044" s="12">
        <v>293.3</v>
      </c>
    </row>
    <row r="1045" spans="1:13" x14ac:dyDescent="0.25">
      <c r="A1045" s="7" t="s">
        <v>668</v>
      </c>
      <c r="B1045" s="7" t="s">
        <v>1795</v>
      </c>
      <c r="C1045" s="12">
        <v>10</v>
      </c>
      <c r="D1045" s="7" t="s">
        <v>2421</v>
      </c>
      <c r="E1045" s="8">
        <v>45751</v>
      </c>
      <c r="F1045" s="8">
        <v>45778</v>
      </c>
      <c r="G1045" s="12">
        <v>249.12</v>
      </c>
      <c r="H1045" s="12">
        <v>0</v>
      </c>
      <c r="I1045" s="12">
        <v>16.72</v>
      </c>
      <c r="J1045" s="12">
        <v>16.72</v>
      </c>
      <c r="K1045" s="12">
        <v>249.12</v>
      </c>
      <c r="L1045" s="12">
        <v>16.72</v>
      </c>
      <c r="M1045" s="12">
        <v>232.4</v>
      </c>
    </row>
    <row r="1046" spans="1:13" x14ac:dyDescent="0.25">
      <c r="A1046" s="7" t="s">
        <v>669</v>
      </c>
      <c r="B1046" s="7" t="s">
        <v>1796</v>
      </c>
      <c r="C1046" s="12">
        <v>10</v>
      </c>
      <c r="D1046" s="7" t="s">
        <v>2421</v>
      </c>
      <c r="E1046" s="8">
        <v>45751</v>
      </c>
      <c r="F1046" s="8">
        <v>45778</v>
      </c>
      <c r="G1046" s="12">
        <v>104.2</v>
      </c>
      <c r="H1046" s="12">
        <v>0</v>
      </c>
      <c r="I1046" s="12">
        <v>6.99</v>
      </c>
      <c r="J1046" s="12">
        <v>6.99</v>
      </c>
      <c r="K1046" s="12">
        <v>104.2</v>
      </c>
      <c r="L1046" s="12">
        <v>6.99</v>
      </c>
      <c r="M1046" s="12">
        <v>97.21</v>
      </c>
    </row>
    <row r="1047" spans="1:13" x14ac:dyDescent="0.25">
      <c r="A1047" s="7" t="s">
        <v>670</v>
      </c>
      <c r="B1047" s="7" t="s">
        <v>1797</v>
      </c>
      <c r="C1047" s="12">
        <v>10</v>
      </c>
      <c r="D1047" s="7" t="s">
        <v>2421</v>
      </c>
      <c r="E1047" s="8">
        <v>45751</v>
      </c>
      <c r="F1047" s="8">
        <v>45778</v>
      </c>
      <c r="G1047" s="12">
        <v>6.38</v>
      </c>
      <c r="H1047" s="12">
        <v>0</v>
      </c>
      <c r="I1047" s="12">
        <v>0.43</v>
      </c>
      <c r="J1047" s="12">
        <v>0.43</v>
      </c>
      <c r="K1047" s="12">
        <v>6.38</v>
      </c>
      <c r="L1047" s="12">
        <v>0.43</v>
      </c>
      <c r="M1047" s="12">
        <v>5.95</v>
      </c>
    </row>
    <row r="1048" spans="1:13" x14ac:dyDescent="0.25">
      <c r="A1048" s="7" t="s">
        <v>671</v>
      </c>
      <c r="B1048" s="7" t="s">
        <v>1798</v>
      </c>
      <c r="C1048" s="12">
        <v>10</v>
      </c>
      <c r="D1048" s="7" t="s">
        <v>2421</v>
      </c>
      <c r="E1048" s="8">
        <v>45751</v>
      </c>
      <c r="F1048" s="8">
        <v>45778</v>
      </c>
      <c r="G1048" s="12">
        <v>3</v>
      </c>
      <c r="H1048" s="12">
        <v>0</v>
      </c>
      <c r="I1048" s="12">
        <v>0.2</v>
      </c>
      <c r="J1048" s="12">
        <v>0.2</v>
      </c>
      <c r="K1048" s="12">
        <v>3</v>
      </c>
      <c r="L1048" s="12">
        <v>0.2</v>
      </c>
      <c r="M1048" s="12">
        <v>2.8</v>
      </c>
    </row>
    <row r="1049" spans="1:13" x14ac:dyDescent="0.25">
      <c r="A1049" s="7" t="s">
        <v>672</v>
      </c>
      <c r="B1049" s="7" t="s">
        <v>1799</v>
      </c>
      <c r="C1049" s="12">
        <v>10</v>
      </c>
      <c r="D1049" s="7" t="s">
        <v>2421</v>
      </c>
      <c r="E1049" s="8">
        <v>45751</v>
      </c>
      <c r="F1049" s="8">
        <v>45778</v>
      </c>
      <c r="G1049" s="12">
        <v>63.6</v>
      </c>
      <c r="H1049" s="12">
        <v>0</v>
      </c>
      <c r="I1049" s="12">
        <v>4.2699999999999996</v>
      </c>
      <c r="J1049" s="12">
        <v>4.2699999999999996</v>
      </c>
      <c r="K1049" s="12">
        <v>63.6</v>
      </c>
      <c r="L1049" s="12">
        <v>4.2699999999999996</v>
      </c>
      <c r="M1049" s="12">
        <v>59.33</v>
      </c>
    </row>
    <row r="1050" spans="1:13" x14ac:dyDescent="0.25">
      <c r="A1050" s="7" t="s">
        <v>673</v>
      </c>
      <c r="B1050" s="7" t="s">
        <v>1800</v>
      </c>
      <c r="C1050" s="12">
        <v>10</v>
      </c>
      <c r="D1050" s="7" t="s">
        <v>2421</v>
      </c>
      <c r="E1050" s="8">
        <v>45751</v>
      </c>
      <c r="F1050" s="8">
        <v>45778</v>
      </c>
      <c r="G1050" s="12">
        <v>11.6</v>
      </c>
      <c r="H1050" s="12">
        <v>0</v>
      </c>
      <c r="I1050" s="12">
        <v>0.78</v>
      </c>
      <c r="J1050" s="12">
        <v>0.78</v>
      </c>
      <c r="K1050" s="12">
        <v>11.6</v>
      </c>
      <c r="L1050" s="12">
        <v>0.78</v>
      </c>
      <c r="M1050" s="12">
        <v>10.82</v>
      </c>
    </row>
    <row r="1051" spans="1:13" x14ac:dyDescent="0.25">
      <c r="A1051" s="7" t="s">
        <v>674</v>
      </c>
      <c r="B1051" s="7" t="s">
        <v>1801</v>
      </c>
      <c r="C1051" s="12">
        <v>10</v>
      </c>
      <c r="D1051" s="7" t="s">
        <v>2421</v>
      </c>
      <c r="E1051" s="8">
        <v>45751</v>
      </c>
      <c r="F1051" s="8">
        <v>45778</v>
      </c>
      <c r="G1051" s="12">
        <v>5.76</v>
      </c>
      <c r="H1051" s="12">
        <v>0</v>
      </c>
      <c r="I1051" s="12">
        <v>0.39</v>
      </c>
      <c r="J1051" s="12">
        <v>0.39</v>
      </c>
      <c r="K1051" s="12">
        <v>5.76</v>
      </c>
      <c r="L1051" s="12">
        <v>0.39</v>
      </c>
      <c r="M1051" s="12">
        <v>5.37</v>
      </c>
    </row>
    <row r="1052" spans="1:13" x14ac:dyDescent="0.25">
      <c r="A1052" s="7" t="s">
        <v>675</v>
      </c>
      <c r="B1052" s="7" t="s">
        <v>1802</v>
      </c>
      <c r="C1052" s="12">
        <v>10</v>
      </c>
      <c r="D1052" s="7" t="s">
        <v>2421</v>
      </c>
      <c r="E1052" s="8">
        <v>45751</v>
      </c>
      <c r="F1052" s="8">
        <v>45778</v>
      </c>
      <c r="G1052" s="12">
        <v>108</v>
      </c>
      <c r="H1052" s="12">
        <v>0</v>
      </c>
      <c r="I1052" s="12">
        <v>7.25</v>
      </c>
      <c r="J1052" s="12">
        <v>7.25</v>
      </c>
      <c r="K1052" s="12">
        <v>108</v>
      </c>
      <c r="L1052" s="12">
        <v>7.25</v>
      </c>
      <c r="M1052" s="12">
        <v>100.75</v>
      </c>
    </row>
    <row r="1053" spans="1:13" x14ac:dyDescent="0.25">
      <c r="A1053" s="7" t="s">
        <v>676</v>
      </c>
      <c r="B1053" s="7" t="s">
        <v>1803</v>
      </c>
      <c r="C1053" s="12">
        <v>10</v>
      </c>
      <c r="D1053" s="7" t="s">
        <v>2421</v>
      </c>
      <c r="E1053" s="8">
        <v>45751</v>
      </c>
      <c r="F1053" s="8">
        <v>45778</v>
      </c>
      <c r="G1053" s="12">
        <v>856.8</v>
      </c>
      <c r="H1053" s="12">
        <v>0</v>
      </c>
      <c r="I1053" s="12">
        <v>57.51</v>
      </c>
      <c r="J1053" s="12">
        <v>57.51</v>
      </c>
      <c r="K1053" s="12">
        <v>856.8</v>
      </c>
      <c r="L1053" s="12">
        <v>57.51</v>
      </c>
      <c r="M1053" s="12">
        <v>799.29</v>
      </c>
    </row>
    <row r="1054" spans="1:13" x14ac:dyDescent="0.25">
      <c r="A1054" s="7" t="s">
        <v>677</v>
      </c>
      <c r="B1054" s="7" t="s">
        <v>1804</v>
      </c>
      <c r="C1054" s="12">
        <v>10</v>
      </c>
      <c r="D1054" s="7" t="s">
        <v>2421</v>
      </c>
      <c r="E1054" s="8">
        <v>45751</v>
      </c>
      <c r="F1054" s="8">
        <v>45778</v>
      </c>
      <c r="G1054" s="12">
        <v>536.4</v>
      </c>
      <c r="H1054" s="12">
        <v>0</v>
      </c>
      <c r="I1054" s="12">
        <v>36</v>
      </c>
      <c r="J1054" s="12">
        <v>36</v>
      </c>
      <c r="K1054" s="12">
        <v>536.4</v>
      </c>
      <c r="L1054" s="12">
        <v>36</v>
      </c>
      <c r="M1054" s="12">
        <v>500.4</v>
      </c>
    </row>
    <row r="1055" spans="1:13" x14ac:dyDescent="0.25">
      <c r="A1055" s="7" t="s">
        <v>678</v>
      </c>
      <c r="B1055" s="7" t="s">
        <v>1427</v>
      </c>
      <c r="C1055" s="12">
        <v>10</v>
      </c>
      <c r="D1055" s="7" t="s">
        <v>2421</v>
      </c>
      <c r="E1055" s="8">
        <v>45751</v>
      </c>
      <c r="F1055" s="8">
        <v>45778</v>
      </c>
      <c r="G1055" s="12">
        <v>470.4</v>
      </c>
      <c r="H1055" s="12">
        <v>0</v>
      </c>
      <c r="I1055" s="12">
        <v>31.57</v>
      </c>
      <c r="J1055" s="12">
        <v>31.57</v>
      </c>
      <c r="K1055" s="12">
        <v>470.4</v>
      </c>
      <c r="L1055" s="12">
        <v>31.57</v>
      </c>
      <c r="M1055" s="12">
        <v>438.83</v>
      </c>
    </row>
    <row r="1056" spans="1:13" x14ac:dyDescent="0.25">
      <c r="A1056" s="7" t="s">
        <v>679</v>
      </c>
      <c r="B1056" s="7" t="s">
        <v>1805</v>
      </c>
      <c r="C1056" s="12">
        <v>10</v>
      </c>
      <c r="D1056" s="7" t="s">
        <v>2421</v>
      </c>
      <c r="E1056" s="8">
        <v>45751</v>
      </c>
      <c r="F1056" s="8">
        <v>45778</v>
      </c>
      <c r="G1056" s="12">
        <v>72.36</v>
      </c>
      <c r="H1056" s="12">
        <v>0</v>
      </c>
      <c r="I1056" s="12">
        <v>4.8600000000000003</v>
      </c>
      <c r="J1056" s="12">
        <v>4.8600000000000003</v>
      </c>
      <c r="K1056" s="12">
        <v>72.36</v>
      </c>
      <c r="L1056" s="12">
        <v>4.8600000000000003</v>
      </c>
      <c r="M1056" s="12">
        <v>67.5</v>
      </c>
    </row>
    <row r="1057" spans="1:13" x14ac:dyDescent="0.25">
      <c r="A1057" s="7" t="s">
        <v>680</v>
      </c>
      <c r="B1057" s="7" t="s">
        <v>1806</v>
      </c>
      <c r="C1057" s="12">
        <v>10</v>
      </c>
      <c r="D1057" s="7" t="s">
        <v>2421</v>
      </c>
      <c r="E1057" s="8">
        <v>45751</v>
      </c>
      <c r="F1057" s="8">
        <v>45778</v>
      </c>
      <c r="G1057" s="12">
        <v>174.72</v>
      </c>
      <c r="H1057" s="12">
        <v>0</v>
      </c>
      <c r="I1057" s="12">
        <v>11.73</v>
      </c>
      <c r="J1057" s="12">
        <v>11.73</v>
      </c>
      <c r="K1057" s="12">
        <v>174.72</v>
      </c>
      <c r="L1057" s="12">
        <v>11.73</v>
      </c>
      <c r="M1057" s="12">
        <v>162.99</v>
      </c>
    </row>
    <row r="1058" spans="1:13" x14ac:dyDescent="0.25">
      <c r="A1058" s="7" t="s">
        <v>681</v>
      </c>
      <c r="B1058" s="7" t="s">
        <v>1807</v>
      </c>
      <c r="C1058" s="12">
        <v>10</v>
      </c>
      <c r="D1058" s="7" t="s">
        <v>2421</v>
      </c>
      <c r="E1058" s="8">
        <v>45751</v>
      </c>
      <c r="F1058" s="8">
        <v>45778</v>
      </c>
      <c r="G1058" s="12">
        <v>380.16</v>
      </c>
      <c r="H1058" s="12">
        <v>0</v>
      </c>
      <c r="I1058" s="12">
        <v>25.52</v>
      </c>
      <c r="J1058" s="12">
        <v>25.52</v>
      </c>
      <c r="K1058" s="12">
        <v>380.16</v>
      </c>
      <c r="L1058" s="12">
        <v>25.52</v>
      </c>
      <c r="M1058" s="12">
        <v>354.64</v>
      </c>
    </row>
    <row r="1059" spans="1:13" x14ac:dyDescent="0.25">
      <c r="A1059" s="7" t="s">
        <v>682</v>
      </c>
      <c r="B1059" s="7" t="s">
        <v>1808</v>
      </c>
      <c r="C1059" s="12">
        <v>10</v>
      </c>
      <c r="D1059" s="7" t="s">
        <v>2421</v>
      </c>
      <c r="E1059" s="8">
        <v>45751</v>
      </c>
      <c r="F1059" s="8">
        <v>45778</v>
      </c>
      <c r="G1059" s="12">
        <v>166.08</v>
      </c>
      <c r="H1059" s="12">
        <v>0</v>
      </c>
      <c r="I1059" s="12">
        <v>11.15</v>
      </c>
      <c r="J1059" s="12">
        <v>11.15</v>
      </c>
      <c r="K1059" s="12">
        <v>166.08</v>
      </c>
      <c r="L1059" s="12">
        <v>11.15</v>
      </c>
      <c r="M1059" s="12">
        <v>154.93</v>
      </c>
    </row>
    <row r="1060" spans="1:13" x14ac:dyDescent="0.25">
      <c r="A1060" s="7" t="s">
        <v>683</v>
      </c>
      <c r="B1060" s="7" t="s">
        <v>1809</v>
      </c>
      <c r="C1060" s="12">
        <v>10</v>
      </c>
      <c r="D1060" s="7" t="s">
        <v>2421</v>
      </c>
      <c r="E1060" s="8">
        <v>45751</v>
      </c>
      <c r="F1060" s="8">
        <v>45778</v>
      </c>
      <c r="G1060" s="12">
        <v>157.44</v>
      </c>
      <c r="H1060" s="12">
        <v>0</v>
      </c>
      <c r="I1060" s="12">
        <v>10.57</v>
      </c>
      <c r="J1060" s="12">
        <v>10.57</v>
      </c>
      <c r="K1060" s="12">
        <v>157.44</v>
      </c>
      <c r="L1060" s="12">
        <v>10.57</v>
      </c>
      <c r="M1060" s="12">
        <v>146.87</v>
      </c>
    </row>
    <row r="1061" spans="1:13" x14ac:dyDescent="0.25">
      <c r="A1061" s="7" t="s">
        <v>684</v>
      </c>
      <c r="B1061" s="7" t="s">
        <v>1810</v>
      </c>
      <c r="C1061" s="12">
        <v>10</v>
      </c>
      <c r="D1061" s="7" t="s">
        <v>2421</v>
      </c>
      <c r="E1061" s="8">
        <v>45751</v>
      </c>
      <c r="F1061" s="8">
        <v>45778</v>
      </c>
      <c r="G1061" s="12">
        <v>362.88</v>
      </c>
      <c r="H1061" s="12">
        <v>0</v>
      </c>
      <c r="I1061" s="12">
        <v>24.36</v>
      </c>
      <c r="J1061" s="12">
        <v>24.36</v>
      </c>
      <c r="K1061" s="12">
        <v>362.88</v>
      </c>
      <c r="L1061" s="12">
        <v>24.36</v>
      </c>
      <c r="M1061" s="12">
        <v>338.52</v>
      </c>
    </row>
    <row r="1062" spans="1:13" x14ac:dyDescent="0.25">
      <c r="A1062" s="7" t="s">
        <v>685</v>
      </c>
      <c r="B1062" s="7" t="s">
        <v>1811</v>
      </c>
      <c r="C1062" s="12">
        <v>10</v>
      </c>
      <c r="D1062" s="7" t="s">
        <v>2421</v>
      </c>
      <c r="E1062" s="8">
        <v>45751</v>
      </c>
      <c r="F1062" s="8">
        <v>45778</v>
      </c>
      <c r="G1062" s="12">
        <v>258</v>
      </c>
      <c r="H1062" s="12">
        <v>0</v>
      </c>
      <c r="I1062" s="12">
        <v>17.32</v>
      </c>
      <c r="J1062" s="12">
        <v>17.32</v>
      </c>
      <c r="K1062" s="12">
        <v>258</v>
      </c>
      <c r="L1062" s="12">
        <v>17.32</v>
      </c>
      <c r="M1062" s="12">
        <v>240.68</v>
      </c>
    </row>
    <row r="1063" spans="1:13" x14ac:dyDescent="0.25">
      <c r="A1063" s="7" t="s">
        <v>686</v>
      </c>
      <c r="B1063" s="7" t="s">
        <v>1812</v>
      </c>
      <c r="C1063" s="12">
        <v>10</v>
      </c>
      <c r="D1063" s="7" t="s">
        <v>2421</v>
      </c>
      <c r="E1063" s="8">
        <v>45751</v>
      </c>
      <c r="F1063" s="8">
        <v>45778</v>
      </c>
      <c r="G1063" s="12">
        <v>315.12</v>
      </c>
      <c r="H1063" s="12">
        <v>0</v>
      </c>
      <c r="I1063" s="12">
        <v>21.15</v>
      </c>
      <c r="J1063" s="12">
        <v>21.15</v>
      </c>
      <c r="K1063" s="12">
        <v>315.12</v>
      </c>
      <c r="L1063" s="12">
        <v>21.15</v>
      </c>
      <c r="M1063" s="12">
        <v>293.97000000000003</v>
      </c>
    </row>
    <row r="1064" spans="1:13" x14ac:dyDescent="0.25">
      <c r="A1064" s="7" t="s">
        <v>687</v>
      </c>
      <c r="B1064" s="7" t="s">
        <v>1813</v>
      </c>
      <c r="C1064" s="12">
        <v>10</v>
      </c>
      <c r="D1064" s="7" t="s">
        <v>2421</v>
      </c>
      <c r="E1064" s="8">
        <v>45751</v>
      </c>
      <c r="F1064" s="8">
        <v>45778</v>
      </c>
      <c r="G1064" s="12">
        <v>32.4</v>
      </c>
      <c r="H1064" s="12">
        <v>0</v>
      </c>
      <c r="I1064" s="12">
        <v>2.17</v>
      </c>
      <c r="J1064" s="12">
        <v>2.17</v>
      </c>
      <c r="K1064" s="12">
        <v>32.4</v>
      </c>
      <c r="L1064" s="12">
        <v>2.17</v>
      </c>
      <c r="M1064" s="12">
        <v>30.23</v>
      </c>
    </row>
    <row r="1065" spans="1:13" x14ac:dyDescent="0.25">
      <c r="A1065" s="7" t="s">
        <v>688</v>
      </c>
      <c r="B1065" s="7" t="s">
        <v>1814</v>
      </c>
      <c r="C1065" s="12">
        <v>10</v>
      </c>
      <c r="D1065" s="7" t="s">
        <v>2421</v>
      </c>
      <c r="E1065" s="8">
        <v>45751</v>
      </c>
      <c r="F1065" s="8">
        <v>45778</v>
      </c>
      <c r="G1065" s="12">
        <v>42.48</v>
      </c>
      <c r="H1065" s="12">
        <v>0</v>
      </c>
      <c r="I1065" s="12">
        <v>2.85</v>
      </c>
      <c r="J1065" s="12">
        <v>2.85</v>
      </c>
      <c r="K1065" s="12">
        <v>42.48</v>
      </c>
      <c r="L1065" s="12">
        <v>2.85</v>
      </c>
      <c r="M1065" s="12">
        <v>39.630000000000003</v>
      </c>
    </row>
    <row r="1066" spans="1:13" x14ac:dyDescent="0.25">
      <c r="A1066" s="7" t="s">
        <v>689</v>
      </c>
      <c r="B1066" s="7" t="s">
        <v>1815</v>
      </c>
      <c r="C1066" s="12">
        <v>10</v>
      </c>
      <c r="D1066" s="7" t="s">
        <v>2421</v>
      </c>
      <c r="E1066" s="8">
        <v>45751</v>
      </c>
      <c r="F1066" s="8">
        <v>45778</v>
      </c>
      <c r="G1066" s="12">
        <v>60.96</v>
      </c>
      <c r="H1066" s="12">
        <v>0</v>
      </c>
      <c r="I1066" s="12">
        <v>4.09</v>
      </c>
      <c r="J1066" s="12">
        <v>4.09</v>
      </c>
      <c r="K1066" s="12">
        <v>60.96</v>
      </c>
      <c r="L1066" s="12">
        <v>4.09</v>
      </c>
      <c r="M1066" s="12">
        <v>56.87</v>
      </c>
    </row>
    <row r="1067" spans="1:13" x14ac:dyDescent="0.25">
      <c r="A1067" s="7" t="s">
        <v>690</v>
      </c>
      <c r="B1067" s="7" t="s">
        <v>1816</v>
      </c>
      <c r="C1067" s="12">
        <v>10</v>
      </c>
      <c r="D1067" s="7" t="s">
        <v>2421</v>
      </c>
      <c r="E1067" s="8">
        <v>45751</v>
      </c>
      <c r="F1067" s="8">
        <v>45778</v>
      </c>
      <c r="G1067" s="12">
        <v>26.76</v>
      </c>
      <c r="H1067" s="12">
        <v>0</v>
      </c>
      <c r="I1067" s="12">
        <v>1.8</v>
      </c>
      <c r="J1067" s="12">
        <v>1.8</v>
      </c>
      <c r="K1067" s="12">
        <v>26.76</v>
      </c>
      <c r="L1067" s="12">
        <v>1.8</v>
      </c>
      <c r="M1067" s="12">
        <v>24.96</v>
      </c>
    </row>
    <row r="1068" spans="1:13" x14ac:dyDescent="0.25">
      <c r="A1068" s="7" t="s">
        <v>691</v>
      </c>
      <c r="B1068" s="7" t="s">
        <v>1817</v>
      </c>
      <c r="C1068" s="12">
        <v>10</v>
      </c>
      <c r="D1068" s="7" t="s">
        <v>2421</v>
      </c>
      <c r="E1068" s="8">
        <v>45751</v>
      </c>
      <c r="F1068" s="8">
        <v>45778</v>
      </c>
      <c r="G1068" s="12">
        <v>30.54</v>
      </c>
      <c r="H1068" s="12">
        <v>0</v>
      </c>
      <c r="I1068" s="12">
        <v>2.0499999999999998</v>
      </c>
      <c r="J1068" s="12">
        <v>2.0499999999999998</v>
      </c>
      <c r="K1068" s="12">
        <v>30.54</v>
      </c>
      <c r="L1068" s="12">
        <v>2.0499999999999998</v>
      </c>
      <c r="M1068" s="12">
        <v>28.49</v>
      </c>
    </row>
    <row r="1069" spans="1:13" x14ac:dyDescent="0.25">
      <c r="A1069" s="7" t="s">
        <v>692</v>
      </c>
      <c r="B1069" s="7" t="s">
        <v>1818</v>
      </c>
      <c r="C1069" s="12">
        <v>10</v>
      </c>
      <c r="D1069" s="7" t="s">
        <v>2421</v>
      </c>
      <c r="E1069" s="8">
        <v>45751</v>
      </c>
      <c r="F1069" s="8">
        <v>45778</v>
      </c>
      <c r="G1069" s="12">
        <v>12.76</v>
      </c>
      <c r="H1069" s="12">
        <v>0</v>
      </c>
      <c r="I1069" s="12">
        <v>0.86</v>
      </c>
      <c r="J1069" s="12">
        <v>0.86</v>
      </c>
      <c r="K1069" s="12">
        <v>12.76</v>
      </c>
      <c r="L1069" s="12">
        <v>0.86</v>
      </c>
      <c r="M1069" s="12">
        <v>11.9</v>
      </c>
    </row>
    <row r="1070" spans="1:13" x14ac:dyDescent="0.25">
      <c r="A1070" s="7" t="s">
        <v>693</v>
      </c>
      <c r="B1070" s="7" t="s">
        <v>1819</v>
      </c>
      <c r="C1070" s="12">
        <v>10</v>
      </c>
      <c r="D1070" s="7" t="s">
        <v>2421</v>
      </c>
      <c r="E1070" s="8">
        <v>45751</v>
      </c>
      <c r="F1070" s="8">
        <v>45778</v>
      </c>
      <c r="G1070" s="12">
        <v>51.36</v>
      </c>
      <c r="H1070" s="12">
        <v>0</v>
      </c>
      <c r="I1070" s="12">
        <v>3.45</v>
      </c>
      <c r="J1070" s="12">
        <v>3.45</v>
      </c>
      <c r="K1070" s="12">
        <v>51.36</v>
      </c>
      <c r="L1070" s="12">
        <v>3.45</v>
      </c>
      <c r="M1070" s="12">
        <v>47.91</v>
      </c>
    </row>
    <row r="1071" spans="1:13" x14ac:dyDescent="0.25">
      <c r="A1071" s="7" t="s">
        <v>694</v>
      </c>
      <c r="B1071" s="7" t="s">
        <v>1820</v>
      </c>
      <c r="C1071" s="12">
        <v>10</v>
      </c>
      <c r="D1071" s="7" t="s">
        <v>2421</v>
      </c>
      <c r="E1071" s="8">
        <v>45751</v>
      </c>
      <c r="F1071" s="8">
        <v>45778</v>
      </c>
      <c r="G1071" s="12">
        <v>51.36</v>
      </c>
      <c r="H1071" s="12">
        <v>0</v>
      </c>
      <c r="I1071" s="12">
        <v>3.45</v>
      </c>
      <c r="J1071" s="12">
        <v>3.45</v>
      </c>
      <c r="K1071" s="12">
        <v>51.36</v>
      </c>
      <c r="L1071" s="12">
        <v>3.45</v>
      </c>
      <c r="M1071" s="12">
        <v>47.91</v>
      </c>
    </row>
    <row r="1072" spans="1:13" x14ac:dyDescent="0.25">
      <c r="A1072" s="7" t="s">
        <v>695</v>
      </c>
      <c r="B1072" s="7" t="s">
        <v>1821</v>
      </c>
      <c r="C1072" s="12">
        <v>10</v>
      </c>
      <c r="D1072" s="7" t="s">
        <v>2421</v>
      </c>
      <c r="E1072" s="8">
        <v>45751</v>
      </c>
      <c r="F1072" s="8">
        <v>45778</v>
      </c>
      <c r="G1072" s="12">
        <v>75.84</v>
      </c>
      <c r="H1072" s="12">
        <v>0</v>
      </c>
      <c r="I1072" s="12">
        <v>5.09</v>
      </c>
      <c r="J1072" s="12">
        <v>5.09</v>
      </c>
      <c r="K1072" s="12">
        <v>75.84</v>
      </c>
      <c r="L1072" s="12">
        <v>5.09</v>
      </c>
      <c r="M1072" s="12">
        <v>70.75</v>
      </c>
    </row>
    <row r="1073" spans="1:13" x14ac:dyDescent="0.25">
      <c r="A1073" s="7" t="s">
        <v>696</v>
      </c>
      <c r="B1073" s="7" t="s">
        <v>1822</v>
      </c>
      <c r="C1073" s="12">
        <v>10</v>
      </c>
      <c r="D1073" s="7" t="s">
        <v>2421</v>
      </c>
      <c r="E1073" s="8">
        <v>45751</v>
      </c>
      <c r="F1073" s="8">
        <v>45778</v>
      </c>
      <c r="G1073" s="12">
        <v>79.680000000000007</v>
      </c>
      <c r="H1073" s="12">
        <v>0</v>
      </c>
      <c r="I1073" s="12">
        <v>5.35</v>
      </c>
      <c r="J1073" s="12">
        <v>5.35</v>
      </c>
      <c r="K1073" s="12">
        <v>79.680000000000007</v>
      </c>
      <c r="L1073" s="12">
        <v>5.35</v>
      </c>
      <c r="M1073" s="12">
        <v>74.33</v>
      </c>
    </row>
    <row r="1074" spans="1:13" x14ac:dyDescent="0.25">
      <c r="A1074" s="7" t="s">
        <v>697</v>
      </c>
      <c r="B1074" s="7" t="s">
        <v>1823</v>
      </c>
      <c r="C1074" s="12">
        <v>10</v>
      </c>
      <c r="D1074" s="7" t="s">
        <v>2421</v>
      </c>
      <c r="E1074" s="8">
        <v>45751</v>
      </c>
      <c r="F1074" s="8">
        <v>45778</v>
      </c>
      <c r="G1074" s="12">
        <v>72.959999999999994</v>
      </c>
      <c r="H1074" s="12">
        <v>0</v>
      </c>
      <c r="I1074" s="12">
        <v>4.9000000000000004</v>
      </c>
      <c r="J1074" s="12">
        <v>4.9000000000000004</v>
      </c>
      <c r="K1074" s="12">
        <v>72.959999999999994</v>
      </c>
      <c r="L1074" s="12">
        <v>4.9000000000000004</v>
      </c>
      <c r="M1074" s="12">
        <v>68.06</v>
      </c>
    </row>
    <row r="1075" spans="1:13" x14ac:dyDescent="0.25">
      <c r="A1075" s="7" t="s">
        <v>698</v>
      </c>
      <c r="B1075" s="7" t="s">
        <v>1824</v>
      </c>
      <c r="C1075" s="12">
        <v>10</v>
      </c>
      <c r="D1075" s="7" t="s">
        <v>2421</v>
      </c>
      <c r="E1075" s="8">
        <v>45751</v>
      </c>
      <c r="F1075" s="8">
        <v>45778</v>
      </c>
      <c r="G1075" s="12">
        <v>69.12</v>
      </c>
      <c r="H1075" s="12">
        <v>0</v>
      </c>
      <c r="I1075" s="12">
        <v>4.6399999999999997</v>
      </c>
      <c r="J1075" s="12">
        <v>4.6399999999999997</v>
      </c>
      <c r="K1075" s="12">
        <v>69.12</v>
      </c>
      <c r="L1075" s="12">
        <v>4.6399999999999997</v>
      </c>
      <c r="M1075" s="12">
        <v>64.48</v>
      </c>
    </row>
    <row r="1076" spans="1:13" x14ac:dyDescent="0.25">
      <c r="A1076" s="7" t="s">
        <v>699</v>
      </c>
      <c r="B1076" s="7" t="s">
        <v>1825</v>
      </c>
      <c r="C1076" s="12">
        <v>10</v>
      </c>
      <c r="D1076" s="7" t="s">
        <v>2421</v>
      </c>
      <c r="E1076" s="8">
        <v>45751</v>
      </c>
      <c r="F1076" s="8">
        <v>45778</v>
      </c>
      <c r="G1076" s="12">
        <v>27.6</v>
      </c>
      <c r="H1076" s="12">
        <v>0</v>
      </c>
      <c r="I1076" s="12">
        <v>1.85</v>
      </c>
      <c r="J1076" s="12">
        <v>1.85</v>
      </c>
      <c r="K1076" s="12">
        <v>27.6</v>
      </c>
      <c r="L1076" s="12">
        <v>1.85</v>
      </c>
      <c r="M1076" s="12">
        <v>25.75</v>
      </c>
    </row>
    <row r="1077" spans="1:13" x14ac:dyDescent="0.25">
      <c r="A1077" s="7" t="s">
        <v>700</v>
      </c>
      <c r="B1077" s="7" t="s">
        <v>1454</v>
      </c>
      <c r="C1077" s="12">
        <v>10</v>
      </c>
      <c r="D1077" s="7" t="s">
        <v>2421</v>
      </c>
      <c r="E1077" s="8">
        <v>45751</v>
      </c>
      <c r="F1077" s="8">
        <v>45778</v>
      </c>
      <c r="G1077" s="12">
        <v>57.6</v>
      </c>
      <c r="H1077" s="12">
        <v>0</v>
      </c>
      <c r="I1077" s="12">
        <v>3.87</v>
      </c>
      <c r="J1077" s="12">
        <v>3.87</v>
      </c>
      <c r="K1077" s="12">
        <v>57.6</v>
      </c>
      <c r="L1077" s="12">
        <v>3.87</v>
      </c>
      <c r="M1077" s="12">
        <v>53.73</v>
      </c>
    </row>
    <row r="1078" spans="1:13" x14ac:dyDescent="0.25">
      <c r="A1078" s="7" t="s">
        <v>701</v>
      </c>
      <c r="B1078" s="7" t="s">
        <v>1826</v>
      </c>
      <c r="C1078" s="12">
        <v>10</v>
      </c>
      <c r="D1078" s="7" t="s">
        <v>2421</v>
      </c>
      <c r="E1078" s="8">
        <v>45751</v>
      </c>
      <c r="F1078" s="8">
        <v>45778</v>
      </c>
      <c r="G1078" s="12">
        <v>23.52</v>
      </c>
      <c r="H1078" s="12">
        <v>0</v>
      </c>
      <c r="I1078" s="12">
        <v>1.58</v>
      </c>
      <c r="J1078" s="12">
        <v>1.58</v>
      </c>
      <c r="K1078" s="12">
        <v>23.52</v>
      </c>
      <c r="L1078" s="12">
        <v>1.58</v>
      </c>
      <c r="M1078" s="12">
        <v>21.94</v>
      </c>
    </row>
    <row r="1079" spans="1:13" x14ac:dyDescent="0.25">
      <c r="A1079" s="7" t="s">
        <v>702</v>
      </c>
      <c r="B1079" s="7" t="s">
        <v>1827</v>
      </c>
      <c r="C1079" s="12">
        <v>10</v>
      </c>
      <c r="D1079" s="7" t="s">
        <v>2421</v>
      </c>
      <c r="E1079" s="8">
        <v>45751</v>
      </c>
      <c r="F1079" s="8">
        <v>45778</v>
      </c>
      <c r="G1079" s="12">
        <v>10.44</v>
      </c>
      <c r="H1079" s="12">
        <v>0</v>
      </c>
      <c r="I1079" s="12">
        <v>0.7</v>
      </c>
      <c r="J1079" s="12">
        <v>0.7</v>
      </c>
      <c r="K1079" s="12">
        <v>10.44</v>
      </c>
      <c r="L1079" s="12">
        <v>0.7</v>
      </c>
      <c r="M1079" s="12">
        <v>9.74</v>
      </c>
    </row>
    <row r="1080" spans="1:13" x14ac:dyDescent="0.25">
      <c r="A1080" s="7" t="s">
        <v>703</v>
      </c>
      <c r="B1080" s="7" t="s">
        <v>1828</v>
      </c>
      <c r="C1080" s="12">
        <v>10</v>
      </c>
      <c r="D1080" s="7" t="s">
        <v>2421</v>
      </c>
      <c r="E1080" s="8">
        <v>45751</v>
      </c>
      <c r="F1080" s="8">
        <v>45778</v>
      </c>
      <c r="G1080" s="12">
        <v>74.400000000000006</v>
      </c>
      <c r="H1080" s="12">
        <v>0</v>
      </c>
      <c r="I1080" s="12">
        <v>4.99</v>
      </c>
      <c r="J1080" s="12">
        <v>4.99</v>
      </c>
      <c r="K1080" s="12">
        <v>74.400000000000006</v>
      </c>
      <c r="L1080" s="12">
        <v>4.99</v>
      </c>
      <c r="M1080" s="12">
        <v>69.41</v>
      </c>
    </row>
    <row r="1081" spans="1:13" x14ac:dyDescent="0.25">
      <c r="A1081" s="7" t="s">
        <v>704</v>
      </c>
      <c r="B1081" s="7" t="s">
        <v>1829</v>
      </c>
      <c r="C1081" s="12">
        <v>10</v>
      </c>
      <c r="D1081" s="7" t="s">
        <v>2421</v>
      </c>
      <c r="E1081" s="8">
        <v>45751</v>
      </c>
      <c r="F1081" s="8">
        <v>45778</v>
      </c>
      <c r="G1081" s="12">
        <v>115.8</v>
      </c>
      <c r="H1081" s="12">
        <v>0</v>
      </c>
      <c r="I1081" s="12">
        <v>7.77</v>
      </c>
      <c r="J1081" s="12">
        <v>7.77</v>
      </c>
      <c r="K1081" s="12">
        <v>115.8</v>
      </c>
      <c r="L1081" s="12">
        <v>7.77</v>
      </c>
      <c r="M1081" s="12">
        <v>108.03</v>
      </c>
    </row>
    <row r="1082" spans="1:13" x14ac:dyDescent="0.25">
      <c r="A1082" s="7" t="s">
        <v>705</v>
      </c>
      <c r="B1082" s="7" t="s">
        <v>1830</v>
      </c>
      <c r="C1082" s="12">
        <v>10</v>
      </c>
      <c r="D1082" s="7" t="s">
        <v>2421</v>
      </c>
      <c r="E1082" s="8">
        <v>45751</v>
      </c>
      <c r="F1082" s="8">
        <v>45778</v>
      </c>
      <c r="G1082" s="12">
        <v>14.16</v>
      </c>
      <c r="H1082" s="12">
        <v>0</v>
      </c>
      <c r="I1082" s="12">
        <v>0.95</v>
      </c>
      <c r="J1082" s="12">
        <v>0.95</v>
      </c>
      <c r="K1082" s="12">
        <v>14.16</v>
      </c>
      <c r="L1082" s="12">
        <v>0.95</v>
      </c>
      <c r="M1082" s="12">
        <v>13.21</v>
      </c>
    </row>
    <row r="1083" spans="1:13" x14ac:dyDescent="0.25">
      <c r="A1083" s="7" t="s">
        <v>706</v>
      </c>
      <c r="B1083" s="7" t="s">
        <v>1831</v>
      </c>
      <c r="C1083" s="12">
        <v>10</v>
      </c>
      <c r="D1083" s="7" t="s">
        <v>2421</v>
      </c>
      <c r="E1083" s="8">
        <v>45751</v>
      </c>
      <c r="F1083" s="8">
        <v>45778</v>
      </c>
      <c r="G1083" s="12">
        <v>2.76</v>
      </c>
      <c r="H1083" s="12">
        <v>0</v>
      </c>
      <c r="I1083" s="12">
        <v>0.19</v>
      </c>
      <c r="J1083" s="12">
        <v>0.19</v>
      </c>
      <c r="K1083" s="12">
        <v>2.76</v>
      </c>
      <c r="L1083" s="12">
        <v>0.19</v>
      </c>
      <c r="M1083" s="12">
        <v>2.57</v>
      </c>
    </row>
    <row r="1084" spans="1:13" x14ac:dyDescent="0.25">
      <c r="A1084" s="7" t="s">
        <v>707</v>
      </c>
      <c r="B1084" s="7" t="s">
        <v>1832</v>
      </c>
      <c r="C1084" s="12">
        <v>10</v>
      </c>
      <c r="D1084" s="7" t="s">
        <v>2421</v>
      </c>
      <c r="E1084" s="8">
        <v>45751</v>
      </c>
      <c r="F1084" s="8">
        <v>45778</v>
      </c>
      <c r="G1084" s="12">
        <v>20.16</v>
      </c>
      <c r="H1084" s="12">
        <v>0</v>
      </c>
      <c r="I1084" s="12">
        <v>1.35</v>
      </c>
      <c r="J1084" s="12">
        <v>1.35</v>
      </c>
      <c r="K1084" s="12">
        <v>20.16</v>
      </c>
      <c r="L1084" s="12">
        <v>1.35</v>
      </c>
      <c r="M1084" s="12">
        <v>18.809999999999999</v>
      </c>
    </row>
    <row r="1085" spans="1:13" x14ac:dyDescent="0.25">
      <c r="A1085" s="7" t="s">
        <v>708</v>
      </c>
      <c r="B1085" s="7" t="s">
        <v>1833</v>
      </c>
      <c r="C1085" s="12">
        <v>10</v>
      </c>
      <c r="D1085" s="7" t="s">
        <v>2421</v>
      </c>
      <c r="E1085" s="8">
        <v>45751</v>
      </c>
      <c r="F1085" s="8">
        <v>45778</v>
      </c>
      <c r="G1085" s="12">
        <v>40.799999999999997</v>
      </c>
      <c r="H1085" s="12">
        <v>0</v>
      </c>
      <c r="I1085" s="12">
        <v>2.74</v>
      </c>
      <c r="J1085" s="12">
        <v>2.74</v>
      </c>
      <c r="K1085" s="12">
        <v>40.799999999999997</v>
      </c>
      <c r="L1085" s="12">
        <v>2.74</v>
      </c>
      <c r="M1085" s="12">
        <v>38.06</v>
      </c>
    </row>
    <row r="1086" spans="1:13" x14ac:dyDescent="0.25">
      <c r="A1086" s="7" t="s">
        <v>709</v>
      </c>
      <c r="B1086" s="7" t="s">
        <v>1834</v>
      </c>
      <c r="C1086" s="12">
        <v>10</v>
      </c>
      <c r="D1086" s="7" t="s">
        <v>2421</v>
      </c>
      <c r="E1086" s="8">
        <v>45751</v>
      </c>
      <c r="F1086" s="8">
        <v>45778</v>
      </c>
      <c r="G1086" s="12">
        <v>27.6</v>
      </c>
      <c r="H1086" s="12">
        <v>0</v>
      </c>
      <c r="I1086" s="12">
        <v>1.85</v>
      </c>
      <c r="J1086" s="12">
        <v>1.85</v>
      </c>
      <c r="K1086" s="12">
        <v>27.6</v>
      </c>
      <c r="L1086" s="12">
        <v>1.85</v>
      </c>
      <c r="M1086" s="12">
        <v>25.75</v>
      </c>
    </row>
    <row r="1087" spans="1:13" x14ac:dyDescent="0.25">
      <c r="A1087" s="7" t="s">
        <v>710</v>
      </c>
      <c r="B1087" s="7" t="s">
        <v>1835</v>
      </c>
      <c r="C1087" s="12">
        <v>10</v>
      </c>
      <c r="D1087" s="7" t="s">
        <v>2421</v>
      </c>
      <c r="E1087" s="8">
        <v>45751</v>
      </c>
      <c r="F1087" s="8">
        <v>45778</v>
      </c>
      <c r="G1087" s="12">
        <v>124.8</v>
      </c>
      <c r="H1087" s="12">
        <v>0</v>
      </c>
      <c r="I1087" s="12">
        <v>8.3800000000000008</v>
      </c>
      <c r="J1087" s="12">
        <v>8.3800000000000008</v>
      </c>
      <c r="K1087" s="12">
        <v>124.8</v>
      </c>
      <c r="L1087" s="12">
        <v>8.3800000000000008</v>
      </c>
      <c r="M1087" s="12">
        <v>116.42</v>
      </c>
    </row>
    <row r="1088" spans="1:13" x14ac:dyDescent="0.25">
      <c r="A1088" s="7" t="s">
        <v>711</v>
      </c>
      <c r="B1088" s="7" t="s">
        <v>1836</v>
      </c>
      <c r="C1088" s="12">
        <v>10</v>
      </c>
      <c r="D1088" s="7" t="s">
        <v>2421</v>
      </c>
      <c r="E1088" s="8">
        <v>45751</v>
      </c>
      <c r="F1088" s="8">
        <v>45778</v>
      </c>
      <c r="G1088" s="12">
        <v>180</v>
      </c>
      <c r="H1088" s="12">
        <v>0</v>
      </c>
      <c r="I1088" s="12">
        <v>12.08</v>
      </c>
      <c r="J1088" s="12">
        <v>12.08</v>
      </c>
      <c r="K1088" s="12">
        <v>180</v>
      </c>
      <c r="L1088" s="12">
        <v>12.08</v>
      </c>
      <c r="M1088" s="12">
        <v>167.92</v>
      </c>
    </row>
    <row r="1089" spans="1:13" x14ac:dyDescent="0.25">
      <c r="A1089" s="7" t="s">
        <v>712</v>
      </c>
      <c r="B1089" s="7" t="s">
        <v>1469</v>
      </c>
      <c r="C1089" s="12">
        <v>10</v>
      </c>
      <c r="D1089" s="7" t="s">
        <v>2421</v>
      </c>
      <c r="E1089" s="8">
        <v>45751</v>
      </c>
      <c r="F1089" s="8">
        <v>45778</v>
      </c>
      <c r="G1089" s="12">
        <v>339</v>
      </c>
      <c r="H1089" s="12">
        <v>0</v>
      </c>
      <c r="I1089" s="12">
        <v>22.75</v>
      </c>
      <c r="J1089" s="12">
        <v>22.75</v>
      </c>
      <c r="K1089" s="12">
        <v>339</v>
      </c>
      <c r="L1089" s="12">
        <v>22.75</v>
      </c>
      <c r="M1089" s="12">
        <v>316.25</v>
      </c>
    </row>
    <row r="1090" spans="1:13" x14ac:dyDescent="0.25">
      <c r="A1090" s="7" t="s">
        <v>713</v>
      </c>
      <c r="B1090" s="7" t="s">
        <v>1837</v>
      </c>
      <c r="C1090" s="12">
        <v>10</v>
      </c>
      <c r="D1090" s="7" t="s">
        <v>2421</v>
      </c>
      <c r="E1090" s="8">
        <v>45751</v>
      </c>
      <c r="F1090" s="8">
        <v>45778</v>
      </c>
      <c r="G1090" s="12">
        <v>180</v>
      </c>
      <c r="H1090" s="12">
        <v>0</v>
      </c>
      <c r="I1090" s="12">
        <v>12.08</v>
      </c>
      <c r="J1090" s="12">
        <v>12.08</v>
      </c>
      <c r="K1090" s="12">
        <v>180</v>
      </c>
      <c r="L1090" s="12">
        <v>12.08</v>
      </c>
      <c r="M1090" s="12">
        <v>167.92</v>
      </c>
    </row>
    <row r="1091" spans="1:13" x14ac:dyDescent="0.25">
      <c r="A1091" s="7" t="s">
        <v>714</v>
      </c>
      <c r="B1091" s="7" t="s">
        <v>1838</v>
      </c>
      <c r="C1091" s="12">
        <v>10</v>
      </c>
      <c r="D1091" s="7" t="s">
        <v>2421</v>
      </c>
      <c r="E1091" s="8">
        <v>45751</v>
      </c>
      <c r="F1091" s="8">
        <v>45778</v>
      </c>
      <c r="G1091" s="12">
        <v>91.8</v>
      </c>
      <c r="H1091" s="12">
        <v>0</v>
      </c>
      <c r="I1091" s="12">
        <v>6.16</v>
      </c>
      <c r="J1091" s="12">
        <v>6.16</v>
      </c>
      <c r="K1091" s="12">
        <v>91.8</v>
      </c>
      <c r="L1091" s="12">
        <v>6.16</v>
      </c>
      <c r="M1091" s="12">
        <v>85.64</v>
      </c>
    </row>
    <row r="1092" spans="1:13" x14ac:dyDescent="0.25">
      <c r="A1092" s="7" t="s">
        <v>715</v>
      </c>
      <c r="B1092" s="7" t="s">
        <v>1839</v>
      </c>
      <c r="C1092" s="12">
        <v>10</v>
      </c>
      <c r="D1092" s="7" t="s">
        <v>2421</v>
      </c>
      <c r="E1092" s="8">
        <v>45751</v>
      </c>
      <c r="F1092" s="8">
        <v>45778</v>
      </c>
      <c r="G1092" s="12">
        <v>79.56</v>
      </c>
      <c r="H1092" s="12">
        <v>0</v>
      </c>
      <c r="I1092" s="12">
        <v>5.34</v>
      </c>
      <c r="J1092" s="12">
        <v>5.34</v>
      </c>
      <c r="K1092" s="12">
        <v>79.56</v>
      </c>
      <c r="L1092" s="12">
        <v>5.34</v>
      </c>
      <c r="M1092" s="12">
        <v>74.22</v>
      </c>
    </row>
    <row r="1093" spans="1:13" x14ac:dyDescent="0.25">
      <c r="A1093" s="7" t="s">
        <v>716</v>
      </c>
      <c r="B1093" s="7" t="s">
        <v>1840</v>
      </c>
      <c r="C1093" s="12">
        <v>10</v>
      </c>
      <c r="D1093" s="7" t="s">
        <v>2421</v>
      </c>
      <c r="E1093" s="8">
        <v>45751</v>
      </c>
      <c r="F1093" s="8">
        <v>45778</v>
      </c>
      <c r="G1093" s="12">
        <v>171.36</v>
      </c>
      <c r="H1093" s="12">
        <v>0</v>
      </c>
      <c r="I1093" s="12">
        <v>11.5</v>
      </c>
      <c r="J1093" s="12">
        <v>11.5</v>
      </c>
      <c r="K1093" s="12">
        <v>171.36</v>
      </c>
      <c r="L1093" s="12">
        <v>11.5</v>
      </c>
      <c r="M1093" s="12">
        <v>159.86000000000001</v>
      </c>
    </row>
    <row r="1094" spans="1:13" x14ac:dyDescent="0.25">
      <c r="A1094" s="7" t="s">
        <v>717</v>
      </c>
      <c r="B1094" s="7" t="s">
        <v>1841</v>
      </c>
      <c r="C1094" s="12">
        <v>10</v>
      </c>
      <c r="D1094" s="7" t="s">
        <v>2421</v>
      </c>
      <c r="E1094" s="8">
        <v>45751</v>
      </c>
      <c r="F1094" s="8">
        <v>45778</v>
      </c>
      <c r="G1094" s="12">
        <v>17.52</v>
      </c>
      <c r="H1094" s="12">
        <v>0</v>
      </c>
      <c r="I1094" s="12">
        <v>1.18</v>
      </c>
      <c r="J1094" s="12">
        <v>1.18</v>
      </c>
      <c r="K1094" s="12">
        <v>17.52</v>
      </c>
      <c r="L1094" s="12">
        <v>1.18</v>
      </c>
      <c r="M1094" s="12">
        <v>16.34</v>
      </c>
    </row>
    <row r="1095" spans="1:13" x14ac:dyDescent="0.25">
      <c r="A1095" s="7" t="s">
        <v>718</v>
      </c>
      <c r="B1095" s="7" t="s">
        <v>1842</v>
      </c>
      <c r="C1095" s="12">
        <v>10</v>
      </c>
      <c r="D1095" s="7" t="s">
        <v>2421</v>
      </c>
      <c r="E1095" s="8">
        <v>45751</v>
      </c>
      <c r="F1095" s="8">
        <v>45778</v>
      </c>
      <c r="G1095" s="12">
        <v>73.2</v>
      </c>
      <c r="H1095" s="12">
        <v>0</v>
      </c>
      <c r="I1095" s="12">
        <v>4.91</v>
      </c>
      <c r="J1095" s="12">
        <v>4.91</v>
      </c>
      <c r="K1095" s="12">
        <v>73.2</v>
      </c>
      <c r="L1095" s="12">
        <v>4.91</v>
      </c>
      <c r="M1095" s="12">
        <v>68.290000000000006</v>
      </c>
    </row>
    <row r="1096" spans="1:13" x14ac:dyDescent="0.25">
      <c r="A1096" s="7" t="s">
        <v>719</v>
      </c>
      <c r="B1096" s="7" t="s">
        <v>1843</v>
      </c>
      <c r="C1096" s="12">
        <v>10</v>
      </c>
      <c r="D1096" s="7" t="s">
        <v>2421</v>
      </c>
      <c r="E1096" s="8">
        <v>45751</v>
      </c>
      <c r="F1096" s="8">
        <v>45778</v>
      </c>
      <c r="G1096" s="12">
        <v>64.8</v>
      </c>
      <c r="H1096" s="12">
        <v>0</v>
      </c>
      <c r="I1096" s="12">
        <v>4.3499999999999996</v>
      </c>
      <c r="J1096" s="12">
        <v>4.3499999999999996</v>
      </c>
      <c r="K1096" s="12">
        <v>64.8</v>
      </c>
      <c r="L1096" s="12">
        <v>4.3499999999999996</v>
      </c>
      <c r="M1096" s="12">
        <v>60.45</v>
      </c>
    </row>
    <row r="1097" spans="1:13" x14ac:dyDescent="0.25">
      <c r="A1097" s="7" t="s">
        <v>720</v>
      </c>
      <c r="B1097" s="7" t="s">
        <v>1844</v>
      </c>
      <c r="C1097" s="12">
        <v>10</v>
      </c>
      <c r="D1097" s="7" t="s">
        <v>2421</v>
      </c>
      <c r="E1097" s="8">
        <v>45751</v>
      </c>
      <c r="F1097" s="8">
        <v>45778</v>
      </c>
      <c r="G1097" s="12">
        <v>122.88</v>
      </c>
      <c r="H1097" s="12">
        <v>0</v>
      </c>
      <c r="I1097" s="12">
        <v>8.25</v>
      </c>
      <c r="J1097" s="12">
        <v>8.25</v>
      </c>
      <c r="K1097" s="12">
        <v>122.88</v>
      </c>
      <c r="L1097" s="12">
        <v>8.25</v>
      </c>
      <c r="M1097" s="12">
        <v>114.63</v>
      </c>
    </row>
    <row r="1098" spans="1:13" x14ac:dyDescent="0.25">
      <c r="A1098" s="7" t="s">
        <v>721</v>
      </c>
      <c r="B1098" s="7" t="s">
        <v>1845</v>
      </c>
      <c r="C1098" s="12">
        <v>10</v>
      </c>
      <c r="D1098" s="7" t="s">
        <v>2421</v>
      </c>
      <c r="E1098" s="8">
        <v>45751</v>
      </c>
      <c r="F1098" s="8">
        <v>45778</v>
      </c>
      <c r="G1098" s="12">
        <v>60.72</v>
      </c>
      <c r="H1098" s="12">
        <v>0</v>
      </c>
      <c r="I1098" s="12">
        <v>4.08</v>
      </c>
      <c r="J1098" s="12">
        <v>4.08</v>
      </c>
      <c r="K1098" s="12">
        <v>60.72</v>
      </c>
      <c r="L1098" s="12">
        <v>4.08</v>
      </c>
      <c r="M1098" s="12">
        <v>56.64</v>
      </c>
    </row>
    <row r="1099" spans="1:13" x14ac:dyDescent="0.25">
      <c r="A1099" s="7" t="s">
        <v>722</v>
      </c>
      <c r="B1099" s="7" t="s">
        <v>1846</v>
      </c>
      <c r="C1099" s="12">
        <v>10</v>
      </c>
      <c r="D1099" s="7" t="s">
        <v>2421</v>
      </c>
      <c r="E1099" s="8">
        <v>45751</v>
      </c>
      <c r="F1099" s="8">
        <v>45778</v>
      </c>
      <c r="G1099" s="12">
        <v>23.16</v>
      </c>
      <c r="H1099" s="12">
        <v>0</v>
      </c>
      <c r="I1099" s="12">
        <v>1.55</v>
      </c>
      <c r="J1099" s="12">
        <v>1.55</v>
      </c>
      <c r="K1099" s="12">
        <v>23.16</v>
      </c>
      <c r="L1099" s="12">
        <v>1.55</v>
      </c>
      <c r="M1099" s="12">
        <v>21.61</v>
      </c>
    </row>
    <row r="1100" spans="1:13" x14ac:dyDescent="0.25">
      <c r="A1100" s="7" t="s">
        <v>723</v>
      </c>
      <c r="B1100" s="7" t="s">
        <v>1847</v>
      </c>
      <c r="C1100" s="12">
        <v>10</v>
      </c>
      <c r="D1100" s="7" t="s">
        <v>2421</v>
      </c>
      <c r="E1100" s="8">
        <v>45751</v>
      </c>
      <c r="F1100" s="8">
        <v>45778</v>
      </c>
      <c r="G1100" s="12">
        <v>24.72</v>
      </c>
      <c r="H1100" s="12">
        <v>0</v>
      </c>
      <c r="I1100" s="12">
        <v>1.66</v>
      </c>
      <c r="J1100" s="12">
        <v>1.66</v>
      </c>
      <c r="K1100" s="12">
        <v>24.72</v>
      </c>
      <c r="L1100" s="12">
        <v>1.66</v>
      </c>
      <c r="M1100" s="12">
        <v>23.06</v>
      </c>
    </row>
    <row r="1101" spans="1:13" x14ac:dyDescent="0.25">
      <c r="A1101" s="7" t="s">
        <v>724</v>
      </c>
      <c r="B1101" s="7" t="s">
        <v>1848</v>
      </c>
      <c r="C1101" s="12">
        <v>10</v>
      </c>
      <c r="D1101" s="7" t="s">
        <v>2421</v>
      </c>
      <c r="E1101" s="8">
        <v>45751</v>
      </c>
      <c r="F1101" s="8">
        <v>45778</v>
      </c>
      <c r="G1101" s="12">
        <v>247.08</v>
      </c>
      <c r="H1101" s="12">
        <v>0</v>
      </c>
      <c r="I1101" s="12">
        <v>16.579999999999998</v>
      </c>
      <c r="J1101" s="12">
        <v>16.579999999999998</v>
      </c>
      <c r="K1101" s="12">
        <v>247.08</v>
      </c>
      <c r="L1101" s="12">
        <v>16.579999999999998</v>
      </c>
      <c r="M1101" s="12">
        <v>230.5</v>
      </c>
    </row>
    <row r="1102" spans="1:13" x14ac:dyDescent="0.25">
      <c r="A1102" s="7" t="s">
        <v>725</v>
      </c>
      <c r="B1102" s="7" t="s">
        <v>1849</v>
      </c>
      <c r="C1102" s="12">
        <v>10</v>
      </c>
      <c r="D1102" s="7" t="s">
        <v>2421</v>
      </c>
      <c r="E1102" s="8">
        <v>45751</v>
      </c>
      <c r="F1102" s="8">
        <v>45778</v>
      </c>
      <c r="G1102" s="12">
        <v>134.16</v>
      </c>
      <c r="H1102" s="12">
        <v>0</v>
      </c>
      <c r="I1102" s="12">
        <v>9.01</v>
      </c>
      <c r="J1102" s="12">
        <v>9.01</v>
      </c>
      <c r="K1102" s="12">
        <v>134.16</v>
      </c>
      <c r="L1102" s="12">
        <v>9.01</v>
      </c>
      <c r="M1102" s="12">
        <v>125.15</v>
      </c>
    </row>
    <row r="1103" spans="1:13" x14ac:dyDescent="0.25">
      <c r="A1103" s="7" t="s">
        <v>726</v>
      </c>
      <c r="B1103" s="7" t="s">
        <v>1850</v>
      </c>
      <c r="C1103" s="12">
        <v>10</v>
      </c>
      <c r="D1103" s="7" t="s">
        <v>2421</v>
      </c>
      <c r="E1103" s="8">
        <v>45751</v>
      </c>
      <c r="F1103" s="8">
        <v>45778</v>
      </c>
      <c r="G1103" s="12">
        <v>7.29</v>
      </c>
      <c r="H1103" s="12">
        <v>0</v>
      </c>
      <c r="I1103" s="12">
        <v>0.49</v>
      </c>
      <c r="J1103" s="12">
        <v>0.49</v>
      </c>
      <c r="K1103" s="12">
        <v>7.29</v>
      </c>
      <c r="L1103" s="12">
        <v>0.49</v>
      </c>
      <c r="M1103" s="12">
        <v>6.8</v>
      </c>
    </row>
    <row r="1104" spans="1:13" x14ac:dyDescent="0.25">
      <c r="A1104" s="7" t="s">
        <v>727</v>
      </c>
      <c r="B1104" s="7" t="s">
        <v>1851</v>
      </c>
      <c r="C1104" s="12">
        <v>10</v>
      </c>
      <c r="D1104" s="7" t="s">
        <v>2421</v>
      </c>
      <c r="E1104" s="8">
        <v>45751</v>
      </c>
      <c r="F1104" s="8">
        <v>45778</v>
      </c>
      <c r="G1104" s="12">
        <v>94.72</v>
      </c>
      <c r="H1104" s="12">
        <v>0</v>
      </c>
      <c r="I1104" s="12">
        <v>6.36</v>
      </c>
      <c r="J1104" s="12">
        <v>6.36</v>
      </c>
      <c r="K1104" s="12">
        <v>94.72</v>
      </c>
      <c r="L1104" s="12">
        <v>6.36</v>
      </c>
      <c r="M1104" s="12">
        <v>88.36</v>
      </c>
    </row>
    <row r="1105" spans="1:13" x14ac:dyDescent="0.25">
      <c r="A1105" s="7" t="s">
        <v>728</v>
      </c>
      <c r="B1105" s="7" t="s">
        <v>1852</v>
      </c>
      <c r="C1105" s="12">
        <v>10</v>
      </c>
      <c r="D1105" s="7" t="s">
        <v>2421</v>
      </c>
      <c r="E1105" s="8">
        <v>45751</v>
      </c>
      <c r="F1105" s="8">
        <v>45778</v>
      </c>
      <c r="G1105" s="12">
        <v>72.86</v>
      </c>
      <c r="H1105" s="12">
        <v>0</v>
      </c>
      <c r="I1105" s="12">
        <v>4.8899999999999997</v>
      </c>
      <c r="J1105" s="12">
        <v>4.8899999999999997</v>
      </c>
      <c r="K1105" s="12">
        <v>72.86</v>
      </c>
      <c r="L1105" s="12">
        <v>4.8899999999999997</v>
      </c>
      <c r="M1105" s="12">
        <v>67.97</v>
      </c>
    </row>
    <row r="1106" spans="1:13" x14ac:dyDescent="0.25">
      <c r="A1106" s="7" t="s">
        <v>729</v>
      </c>
      <c r="B1106" s="7" t="s">
        <v>1853</v>
      </c>
      <c r="C1106" s="12">
        <v>10</v>
      </c>
      <c r="D1106" s="7" t="s">
        <v>2421</v>
      </c>
      <c r="E1106" s="8">
        <v>45751</v>
      </c>
      <c r="F1106" s="8">
        <v>45778</v>
      </c>
      <c r="G1106" s="12">
        <v>110.09</v>
      </c>
      <c r="H1106" s="12">
        <v>0</v>
      </c>
      <c r="I1106" s="12">
        <v>7.39</v>
      </c>
      <c r="J1106" s="12">
        <v>7.39</v>
      </c>
      <c r="K1106" s="12">
        <v>110.09</v>
      </c>
      <c r="L1106" s="12">
        <v>7.39</v>
      </c>
      <c r="M1106" s="12">
        <v>102.7</v>
      </c>
    </row>
    <row r="1107" spans="1:13" x14ac:dyDescent="0.25">
      <c r="A1107" s="7" t="s">
        <v>730</v>
      </c>
      <c r="B1107" s="7" t="s">
        <v>1854</v>
      </c>
      <c r="C1107" s="12">
        <v>10</v>
      </c>
      <c r="D1107" s="7" t="s">
        <v>2421</v>
      </c>
      <c r="E1107" s="8">
        <v>45751</v>
      </c>
      <c r="F1107" s="8">
        <v>45778</v>
      </c>
      <c r="G1107" s="12">
        <v>47.04</v>
      </c>
      <c r="H1107" s="12">
        <v>0</v>
      </c>
      <c r="I1107" s="12">
        <v>3.16</v>
      </c>
      <c r="J1107" s="12">
        <v>3.16</v>
      </c>
      <c r="K1107" s="12">
        <v>47.04</v>
      </c>
      <c r="L1107" s="12">
        <v>3.16</v>
      </c>
      <c r="M1107" s="12">
        <v>43.88</v>
      </c>
    </row>
    <row r="1108" spans="1:13" x14ac:dyDescent="0.25">
      <c r="A1108" s="7" t="s">
        <v>731</v>
      </c>
      <c r="B1108" s="7" t="s">
        <v>1855</v>
      </c>
      <c r="C1108" s="12">
        <v>10</v>
      </c>
      <c r="D1108" s="7" t="s">
        <v>2421</v>
      </c>
      <c r="E1108" s="8">
        <v>45751</v>
      </c>
      <c r="F1108" s="8">
        <v>45778</v>
      </c>
      <c r="G1108" s="12">
        <v>22.8</v>
      </c>
      <c r="H1108" s="12">
        <v>0</v>
      </c>
      <c r="I1108" s="12">
        <v>1.53</v>
      </c>
      <c r="J1108" s="12">
        <v>1.53</v>
      </c>
      <c r="K1108" s="12">
        <v>22.8</v>
      </c>
      <c r="L1108" s="12">
        <v>1.53</v>
      </c>
      <c r="M1108" s="12">
        <v>21.27</v>
      </c>
    </row>
    <row r="1109" spans="1:13" x14ac:dyDescent="0.25">
      <c r="A1109" s="7" t="s">
        <v>732</v>
      </c>
      <c r="B1109" s="7" t="s">
        <v>1856</v>
      </c>
      <c r="C1109" s="12">
        <v>10</v>
      </c>
      <c r="D1109" s="7" t="s">
        <v>2421</v>
      </c>
      <c r="E1109" s="8">
        <v>45751</v>
      </c>
      <c r="F1109" s="8">
        <v>45778</v>
      </c>
      <c r="G1109" s="12">
        <v>27.96</v>
      </c>
      <c r="H1109" s="12">
        <v>0</v>
      </c>
      <c r="I1109" s="12">
        <v>1.88</v>
      </c>
      <c r="J1109" s="12">
        <v>1.88</v>
      </c>
      <c r="K1109" s="12">
        <v>27.96</v>
      </c>
      <c r="L1109" s="12">
        <v>1.88</v>
      </c>
      <c r="M1109" s="12">
        <v>26.08</v>
      </c>
    </row>
    <row r="1110" spans="1:13" x14ac:dyDescent="0.25">
      <c r="A1110" s="7" t="s">
        <v>733</v>
      </c>
      <c r="B1110" s="7" t="s">
        <v>1857</v>
      </c>
      <c r="C1110" s="12">
        <v>10</v>
      </c>
      <c r="D1110" s="7" t="s">
        <v>2421</v>
      </c>
      <c r="E1110" s="8">
        <v>45751</v>
      </c>
      <c r="F1110" s="8">
        <v>45778</v>
      </c>
      <c r="G1110" s="12">
        <v>6.36</v>
      </c>
      <c r="H1110" s="12">
        <v>0</v>
      </c>
      <c r="I1110" s="12">
        <v>0.43</v>
      </c>
      <c r="J1110" s="12">
        <v>0.43</v>
      </c>
      <c r="K1110" s="12">
        <v>6.36</v>
      </c>
      <c r="L1110" s="12">
        <v>0.43</v>
      </c>
      <c r="M1110" s="12">
        <v>5.93</v>
      </c>
    </row>
    <row r="1111" spans="1:13" x14ac:dyDescent="0.25">
      <c r="A1111" s="7" t="s">
        <v>734</v>
      </c>
      <c r="B1111" s="7" t="s">
        <v>1858</v>
      </c>
      <c r="C1111" s="12">
        <v>10</v>
      </c>
      <c r="D1111" s="7" t="s">
        <v>2421</v>
      </c>
      <c r="E1111" s="8">
        <v>45751</v>
      </c>
      <c r="F1111" s="8">
        <v>45778</v>
      </c>
      <c r="G1111" s="12">
        <v>97.2</v>
      </c>
      <c r="H1111" s="12">
        <v>0</v>
      </c>
      <c r="I1111" s="12">
        <v>6.52</v>
      </c>
      <c r="J1111" s="12">
        <v>6.52</v>
      </c>
      <c r="K1111" s="12">
        <v>97.2</v>
      </c>
      <c r="L1111" s="12">
        <v>6.52</v>
      </c>
      <c r="M1111" s="12">
        <v>90.68</v>
      </c>
    </row>
    <row r="1112" spans="1:13" x14ac:dyDescent="0.25">
      <c r="A1112" s="7" t="s">
        <v>735</v>
      </c>
      <c r="B1112" s="7" t="s">
        <v>1859</v>
      </c>
      <c r="C1112" s="12">
        <v>10</v>
      </c>
      <c r="D1112" s="7" t="s">
        <v>2421</v>
      </c>
      <c r="E1112" s="8">
        <v>45751</v>
      </c>
      <c r="F1112" s="8">
        <v>45778</v>
      </c>
      <c r="G1112" s="12">
        <v>52.28</v>
      </c>
      <c r="H1112" s="12">
        <v>0</v>
      </c>
      <c r="I1112" s="12">
        <v>3.51</v>
      </c>
      <c r="J1112" s="12">
        <v>3.51</v>
      </c>
      <c r="K1112" s="12">
        <v>52.28</v>
      </c>
      <c r="L1112" s="12">
        <v>3.51</v>
      </c>
      <c r="M1112" s="12">
        <v>48.77</v>
      </c>
    </row>
    <row r="1113" spans="1:13" x14ac:dyDescent="0.25">
      <c r="A1113" s="7" t="s">
        <v>736</v>
      </c>
      <c r="B1113" s="7" t="s">
        <v>1860</v>
      </c>
      <c r="C1113" s="12">
        <v>10</v>
      </c>
      <c r="D1113" s="7" t="s">
        <v>2421</v>
      </c>
      <c r="E1113" s="8">
        <v>45751</v>
      </c>
      <c r="F1113" s="8">
        <v>45778</v>
      </c>
      <c r="G1113" s="12">
        <v>61</v>
      </c>
      <c r="H1113" s="12">
        <v>0</v>
      </c>
      <c r="I1113" s="12">
        <v>4.09</v>
      </c>
      <c r="J1113" s="12">
        <v>4.09</v>
      </c>
      <c r="K1113" s="12">
        <v>61</v>
      </c>
      <c r="L1113" s="12">
        <v>4.09</v>
      </c>
      <c r="M1113" s="12">
        <v>56.91</v>
      </c>
    </row>
    <row r="1114" spans="1:13" x14ac:dyDescent="0.25">
      <c r="A1114" s="7" t="s">
        <v>737</v>
      </c>
      <c r="B1114" s="7" t="s">
        <v>1861</v>
      </c>
      <c r="C1114" s="12">
        <v>10</v>
      </c>
      <c r="D1114" s="7" t="s">
        <v>2421</v>
      </c>
      <c r="E1114" s="8">
        <v>45751</v>
      </c>
      <c r="F1114" s="8">
        <v>45778</v>
      </c>
      <c r="G1114" s="12">
        <v>38.799999999999997</v>
      </c>
      <c r="H1114" s="12">
        <v>0</v>
      </c>
      <c r="I1114" s="12">
        <v>2.6</v>
      </c>
      <c r="J1114" s="12">
        <v>2.6</v>
      </c>
      <c r="K1114" s="12">
        <v>38.799999999999997</v>
      </c>
      <c r="L1114" s="12">
        <v>2.6</v>
      </c>
      <c r="M1114" s="12">
        <v>36.200000000000003</v>
      </c>
    </row>
    <row r="1115" spans="1:13" x14ac:dyDescent="0.25">
      <c r="A1115" s="7" t="s">
        <v>738</v>
      </c>
      <c r="B1115" s="7" t="s">
        <v>1862</v>
      </c>
      <c r="C1115" s="12">
        <v>10</v>
      </c>
      <c r="D1115" s="7" t="s">
        <v>2421</v>
      </c>
      <c r="E1115" s="8">
        <v>45751</v>
      </c>
      <c r="F1115" s="8">
        <v>45778</v>
      </c>
      <c r="G1115" s="12">
        <v>23.12</v>
      </c>
      <c r="H1115" s="12">
        <v>0</v>
      </c>
      <c r="I1115" s="12">
        <v>1.55</v>
      </c>
      <c r="J1115" s="12">
        <v>1.55</v>
      </c>
      <c r="K1115" s="12">
        <v>23.12</v>
      </c>
      <c r="L1115" s="12">
        <v>1.55</v>
      </c>
      <c r="M1115" s="12">
        <v>21.57</v>
      </c>
    </row>
    <row r="1116" spans="1:13" x14ac:dyDescent="0.25">
      <c r="A1116" s="7" t="s">
        <v>739</v>
      </c>
      <c r="B1116" s="7" t="s">
        <v>1863</v>
      </c>
      <c r="C1116" s="12">
        <v>10</v>
      </c>
      <c r="D1116" s="7" t="s">
        <v>2421</v>
      </c>
      <c r="E1116" s="8">
        <v>45751</v>
      </c>
      <c r="F1116" s="8">
        <v>45778</v>
      </c>
      <c r="G1116" s="12">
        <v>22.64</v>
      </c>
      <c r="H1116" s="12">
        <v>0</v>
      </c>
      <c r="I1116" s="12">
        <v>1.52</v>
      </c>
      <c r="J1116" s="12">
        <v>1.52</v>
      </c>
      <c r="K1116" s="12">
        <v>22.64</v>
      </c>
      <c r="L1116" s="12">
        <v>1.52</v>
      </c>
      <c r="M1116" s="12">
        <v>21.12</v>
      </c>
    </row>
    <row r="1117" spans="1:13" x14ac:dyDescent="0.25">
      <c r="A1117" s="7" t="s">
        <v>740</v>
      </c>
      <c r="B1117" s="7" t="s">
        <v>1864</v>
      </c>
      <c r="C1117" s="12">
        <v>10</v>
      </c>
      <c r="D1117" s="7" t="s">
        <v>2421</v>
      </c>
      <c r="E1117" s="8">
        <v>45751</v>
      </c>
      <c r="F1117" s="8">
        <v>45778</v>
      </c>
      <c r="G1117" s="12">
        <v>8.9600000000000009</v>
      </c>
      <c r="H1117" s="12">
        <v>0</v>
      </c>
      <c r="I1117" s="12">
        <v>0.6</v>
      </c>
      <c r="J1117" s="12">
        <v>0.6</v>
      </c>
      <c r="K1117" s="12">
        <v>8.9600000000000009</v>
      </c>
      <c r="L1117" s="12">
        <v>0.6</v>
      </c>
      <c r="M1117" s="12">
        <v>8.36</v>
      </c>
    </row>
    <row r="1118" spans="1:13" x14ac:dyDescent="0.25">
      <c r="A1118" s="7" t="s">
        <v>741</v>
      </c>
      <c r="B1118" s="7" t="s">
        <v>1865</v>
      </c>
      <c r="C1118" s="12">
        <v>10</v>
      </c>
      <c r="D1118" s="7" t="s">
        <v>2421</v>
      </c>
      <c r="E1118" s="8">
        <v>45751</v>
      </c>
      <c r="F1118" s="8">
        <v>45778</v>
      </c>
      <c r="G1118" s="12">
        <v>23.36</v>
      </c>
      <c r="H1118" s="12">
        <v>0</v>
      </c>
      <c r="I1118" s="12">
        <v>1.57</v>
      </c>
      <c r="J1118" s="12">
        <v>1.57</v>
      </c>
      <c r="K1118" s="12">
        <v>23.36</v>
      </c>
      <c r="L1118" s="12">
        <v>1.57</v>
      </c>
      <c r="M1118" s="12">
        <v>21.79</v>
      </c>
    </row>
    <row r="1119" spans="1:13" x14ac:dyDescent="0.25">
      <c r="A1119" s="7" t="s">
        <v>742</v>
      </c>
      <c r="B1119" s="7" t="s">
        <v>1866</v>
      </c>
      <c r="C1119" s="12">
        <v>10</v>
      </c>
      <c r="D1119" s="7" t="s">
        <v>2421</v>
      </c>
      <c r="E1119" s="8">
        <v>45751</v>
      </c>
      <c r="F1119" s="8">
        <v>45778</v>
      </c>
      <c r="G1119" s="12">
        <v>7.32</v>
      </c>
      <c r="H1119" s="12">
        <v>0</v>
      </c>
      <c r="I1119" s="12">
        <v>0.49</v>
      </c>
      <c r="J1119" s="12">
        <v>0.49</v>
      </c>
      <c r="K1119" s="12">
        <v>7.32</v>
      </c>
      <c r="L1119" s="12">
        <v>0.49</v>
      </c>
      <c r="M1119" s="12">
        <v>6.83</v>
      </c>
    </row>
    <row r="1120" spans="1:13" x14ac:dyDescent="0.25">
      <c r="A1120" s="7" t="s">
        <v>743</v>
      </c>
      <c r="B1120" s="7" t="s">
        <v>1867</v>
      </c>
      <c r="C1120" s="12">
        <v>10</v>
      </c>
      <c r="D1120" s="7" t="s">
        <v>2421</v>
      </c>
      <c r="E1120" s="8">
        <v>45751</v>
      </c>
      <c r="F1120" s="8">
        <v>45778</v>
      </c>
      <c r="G1120" s="12">
        <v>3.27</v>
      </c>
      <c r="H1120" s="12">
        <v>0</v>
      </c>
      <c r="I1120" s="12">
        <v>0.22</v>
      </c>
      <c r="J1120" s="12">
        <v>0.22</v>
      </c>
      <c r="K1120" s="12">
        <v>3.27</v>
      </c>
      <c r="L1120" s="12">
        <v>0.22</v>
      </c>
      <c r="M1120" s="12">
        <v>3.05</v>
      </c>
    </row>
    <row r="1121" spans="1:13" x14ac:dyDescent="0.25">
      <c r="A1121" s="7" t="s">
        <v>744</v>
      </c>
      <c r="B1121" s="7" t="s">
        <v>1868</v>
      </c>
      <c r="C1121" s="12">
        <v>10</v>
      </c>
      <c r="D1121" s="7" t="s">
        <v>2421</v>
      </c>
      <c r="E1121" s="8">
        <v>45751</v>
      </c>
      <c r="F1121" s="8">
        <v>45778</v>
      </c>
      <c r="G1121" s="12">
        <v>5.28</v>
      </c>
      <c r="H1121" s="12">
        <v>0</v>
      </c>
      <c r="I1121" s="12">
        <v>0.35</v>
      </c>
      <c r="J1121" s="12">
        <v>0.35</v>
      </c>
      <c r="K1121" s="12">
        <v>5.28</v>
      </c>
      <c r="L1121" s="12">
        <v>0.35</v>
      </c>
      <c r="M1121" s="12">
        <v>4.93</v>
      </c>
    </row>
    <row r="1122" spans="1:13" x14ac:dyDescent="0.25">
      <c r="A1122" s="7" t="s">
        <v>745</v>
      </c>
      <c r="B1122" s="7" t="s">
        <v>1869</v>
      </c>
      <c r="C1122" s="12">
        <v>10</v>
      </c>
      <c r="D1122" s="7" t="s">
        <v>2421</v>
      </c>
      <c r="E1122" s="8">
        <v>45751</v>
      </c>
      <c r="F1122" s="8">
        <v>45778</v>
      </c>
      <c r="G1122" s="12">
        <v>6.17</v>
      </c>
      <c r="H1122" s="12">
        <v>0</v>
      </c>
      <c r="I1122" s="12">
        <v>0.41</v>
      </c>
      <c r="J1122" s="12">
        <v>0.41</v>
      </c>
      <c r="K1122" s="12">
        <v>6.17</v>
      </c>
      <c r="L1122" s="12">
        <v>0.41</v>
      </c>
      <c r="M1122" s="12">
        <v>5.76</v>
      </c>
    </row>
    <row r="1123" spans="1:13" x14ac:dyDescent="0.25">
      <c r="A1123" s="7" t="s">
        <v>746</v>
      </c>
      <c r="B1123" s="7" t="s">
        <v>1870</v>
      </c>
      <c r="C1123" s="12">
        <v>10</v>
      </c>
      <c r="D1123" s="7" t="s">
        <v>2421</v>
      </c>
      <c r="E1123" s="8">
        <v>45751</v>
      </c>
      <c r="F1123" s="8">
        <v>45778</v>
      </c>
      <c r="G1123" s="12">
        <v>9.11</v>
      </c>
      <c r="H1123" s="12">
        <v>0</v>
      </c>
      <c r="I1123" s="12">
        <v>0.61</v>
      </c>
      <c r="J1123" s="12">
        <v>0.61</v>
      </c>
      <c r="K1123" s="12">
        <v>9.11</v>
      </c>
      <c r="L1123" s="12">
        <v>0.61</v>
      </c>
      <c r="M1123" s="12">
        <v>8.5</v>
      </c>
    </row>
    <row r="1124" spans="1:13" x14ac:dyDescent="0.25">
      <c r="A1124" s="7" t="s">
        <v>747</v>
      </c>
      <c r="B1124" s="7" t="s">
        <v>1871</v>
      </c>
      <c r="C1124" s="12">
        <v>10</v>
      </c>
      <c r="D1124" s="7" t="s">
        <v>2421</v>
      </c>
      <c r="E1124" s="8">
        <v>45751</v>
      </c>
      <c r="F1124" s="8">
        <v>45778</v>
      </c>
      <c r="G1124" s="12">
        <v>11.2</v>
      </c>
      <c r="H1124" s="12">
        <v>0</v>
      </c>
      <c r="I1124" s="12">
        <v>0.75</v>
      </c>
      <c r="J1124" s="12">
        <v>0.75</v>
      </c>
      <c r="K1124" s="12">
        <v>11.2</v>
      </c>
      <c r="L1124" s="12">
        <v>0.75</v>
      </c>
      <c r="M1124" s="12">
        <v>10.45</v>
      </c>
    </row>
    <row r="1125" spans="1:13" x14ac:dyDescent="0.25">
      <c r="A1125" s="7" t="s">
        <v>748</v>
      </c>
      <c r="B1125" s="7" t="s">
        <v>1872</v>
      </c>
      <c r="C1125" s="12">
        <v>10</v>
      </c>
      <c r="D1125" s="7" t="s">
        <v>2421</v>
      </c>
      <c r="E1125" s="8">
        <v>45751</v>
      </c>
      <c r="F1125" s="8">
        <v>45778</v>
      </c>
      <c r="G1125" s="12">
        <v>4.88</v>
      </c>
      <c r="H1125" s="12">
        <v>0</v>
      </c>
      <c r="I1125" s="12">
        <v>0.33</v>
      </c>
      <c r="J1125" s="12">
        <v>0.33</v>
      </c>
      <c r="K1125" s="12">
        <v>4.88</v>
      </c>
      <c r="L1125" s="12">
        <v>0.33</v>
      </c>
      <c r="M1125" s="12">
        <v>4.55</v>
      </c>
    </row>
    <row r="1126" spans="1:13" x14ac:dyDescent="0.25">
      <c r="A1126" s="7" t="s">
        <v>749</v>
      </c>
      <c r="B1126" s="7" t="s">
        <v>1873</v>
      </c>
      <c r="C1126" s="12">
        <v>10</v>
      </c>
      <c r="D1126" s="7" t="s">
        <v>2421</v>
      </c>
      <c r="E1126" s="8">
        <v>45751</v>
      </c>
      <c r="F1126" s="8">
        <v>45778</v>
      </c>
      <c r="G1126" s="12">
        <v>4.74</v>
      </c>
      <c r="H1126" s="12">
        <v>0</v>
      </c>
      <c r="I1126" s="12">
        <v>0.32</v>
      </c>
      <c r="J1126" s="12">
        <v>0.32</v>
      </c>
      <c r="K1126" s="12">
        <v>4.74</v>
      </c>
      <c r="L1126" s="12">
        <v>0.32</v>
      </c>
      <c r="M1126" s="12">
        <v>4.42</v>
      </c>
    </row>
    <row r="1127" spans="1:13" x14ac:dyDescent="0.25">
      <c r="A1127" s="7" t="s">
        <v>750</v>
      </c>
      <c r="B1127" s="7" t="s">
        <v>1874</v>
      </c>
      <c r="C1127" s="12">
        <v>10</v>
      </c>
      <c r="D1127" s="7" t="s">
        <v>2421</v>
      </c>
      <c r="E1127" s="8">
        <v>45751</v>
      </c>
      <c r="F1127" s="8">
        <v>45778</v>
      </c>
      <c r="G1127" s="12">
        <v>15.78</v>
      </c>
      <c r="H1127" s="12">
        <v>0</v>
      </c>
      <c r="I1127" s="12">
        <v>1.06</v>
      </c>
      <c r="J1127" s="12">
        <v>1.06</v>
      </c>
      <c r="K1127" s="12">
        <v>15.78</v>
      </c>
      <c r="L1127" s="12">
        <v>1.06</v>
      </c>
      <c r="M1127" s="12">
        <v>14.72</v>
      </c>
    </row>
    <row r="1128" spans="1:13" x14ac:dyDescent="0.25">
      <c r="A1128" s="7" t="s">
        <v>751</v>
      </c>
      <c r="B1128" s="7" t="s">
        <v>1875</v>
      </c>
      <c r="C1128" s="12">
        <v>10</v>
      </c>
      <c r="D1128" s="7" t="s">
        <v>2421</v>
      </c>
      <c r="E1128" s="8">
        <v>45751</v>
      </c>
      <c r="F1128" s="8">
        <v>45778</v>
      </c>
      <c r="G1128" s="12">
        <v>3.68</v>
      </c>
      <c r="H1128" s="12">
        <v>0</v>
      </c>
      <c r="I1128" s="12">
        <v>0.25</v>
      </c>
      <c r="J1128" s="12">
        <v>0.25</v>
      </c>
      <c r="K1128" s="12">
        <v>3.68</v>
      </c>
      <c r="L1128" s="12">
        <v>0.25</v>
      </c>
      <c r="M1128" s="12">
        <v>3.43</v>
      </c>
    </row>
    <row r="1129" spans="1:13" x14ac:dyDescent="0.25">
      <c r="A1129" s="7" t="s">
        <v>752</v>
      </c>
      <c r="B1129" s="7" t="s">
        <v>1876</v>
      </c>
      <c r="C1129" s="12">
        <v>10</v>
      </c>
      <c r="D1129" s="7" t="s">
        <v>2421</v>
      </c>
      <c r="E1129" s="8">
        <v>45751</v>
      </c>
      <c r="F1129" s="8">
        <v>45778</v>
      </c>
      <c r="G1129" s="12">
        <v>0.95</v>
      </c>
      <c r="H1129" s="12">
        <v>0</v>
      </c>
      <c r="I1129" s="12">
        <v>0.06</v>
      </c>
      <c r="J1129" s="12">
        <v>0.06</v>
      </c>
      <c r="K1129" s="12">
        <v>0.95</v>
      </c>
      <c r="L1129" s="12">
        <v>0.06</v>
      </c>
      <c r="M1129" s="12">
        <v>0.89</v>
      </c>
    </row>
    <row r="1130" spans="1:13" x14ac:dyDescent="0.25">
      <c r="A1130" s="7" t="s">
        <v>753</v>
      </c>
      <c r="B1130" s="7" t="s">
        <v>1877</v>
      </c>
      <c r="C1130" s="12">
        <v>10</v>
      </c>
      <c r="D1130" s="7" t="s">
        <v>2421</v>
      </c>
      <c r="E1130" s="8">
        <v>45751</v>
      </c>
      <c r="F1130" s="8">
        <v>45778</v>
      </c>
      <c r="G1130" s="12">
        <v>11.98</v>
      </c>
      <c r="H1130" s="12">
        <v>0</v>
      </c>
      <c r="I1130" s="12">
        <v>0.8</v>
      </c>
      <c r="J1130" s="12">
        <v>0.8</v>
      </c>
      <c r="K1130" s="12">
        <v>11.98</v>
      </c>
      <c r="L1130" s="12">
        <v>0.8</v>
      </c>
      <c r="M1130" s="12">
        <v>11.18</v>
      </c>
    </row>
    <row r="1131" spans="1:13" x14ac:dyDescent="0.25">
      <c r="A1131" s="7" t="s">
        <v>754</v>
      </c>
      <c r="B1131" s="7" t="s">
        <v>1878</v>
      </c>
      <c r="C1131" s="12">
        <v>10</v>
      </c>
      <c r="D1131" s="7" t="s">
        <v>2421</v>
      </c>
      <c r="E1131" s="8">
        <v>45751</v>
      </c>
      <c r="F1131" s="8">
        <v>45778</v>
      </c>
      <c r="G1131" s="12">
        <v>6.06</v>
      </c>
      <c r="H1131" s="12">
        <v>0</v>
      </c>
      <c r="I1131" s="12">
        <v>0.41</v>
      </c>
      <c r="J1131" s="12">
        <v>0.41</v>
      </c>
      <c r="K1131" s="12">
        <v>6.06</v>
      </c>
      <c r="L1131" s="12">
        <v>0.41</v>
      </c>
      <c r="M1131" s="12">
        <v>5.65</v>
      </c>
    </row>
    <row r="1132" spans="1:13" x14ac:dyDescent="0.25">
      <c r="A1132" s="7" t="s">
        <v>755</v>
      </c>
      <c r="B1132" s="7" t="s">
        <v>1879</v>
      </c>
      <c r="C1132" s="12">
        <v>10</v>
      </c>
      <c r="D1132" s="7" t="s">
        <v>2421</v>
      </c>
      <c r="E1132" s="8">
        <v>45751</v>
      </c>
      <c r="F1132" s="8">
        <v>45778</v>
      </c>
      <c r="G1132" s="12">
        <v>8.82</v>
      </c>
      <c r="H1132" s="12">
        <v>0</v>
      </c>
      <c r="I1132" s="12">
        <v>0.59</v>
      </c>
      <c r="J1132" s="12">
        <v>0.59</v>
      </c>
      <c r="K1132" s="12">
        <v>8.82</v>
      </c>
      <c r="L1132" s="12">
        <v>0.59</v>
      </c>
      <c r="M1132" s="12">
        <v>8.23</v>
      </c>
    </row>
    <row r="1133" spans="1:13" x14ac:dyDescent="0.25">
      <c r="A1133" s="7" t="s">
        <v>756</v>
      </c>
      <c r="B1133" s="7" t="s">
        <v>1880</v>
      </c>
      <c r="C1133" s="12">
        <v>10</v>
      </c>
      <c r="D1133" s="7" t="s">
        <v>2421</v>
      </c>
      <c r="E1133" s="8">
        <v>45751</v>
      </c>
      <c r="F1133" s="8">
        <v>45778</v>
      </c>
      <c r="G1133" s="12">
        <v>7.4</v>
      </c>
      <c r="H1133" s="12">
        <v>0</v>
      </c>
      <c r="I1133" s="12">
        <v>0.5</v>
      </c>
      <c r="J1133" s="12">
        <v>0.5</v>
      </c>
      <c r="K1133" s="12">
        <v>7.4</v>
      </c>
      <c r="L1133" s="12">
        <v>0.5</v>
      </c>
      <c r="M1133" s="12">
        <v>6.9</v>
      </c>
    </row>
    <row r="1134" spans="1:13" x14ac:dyDescent="0.25">
      <c r="A1134" s="7" t="s">
        <v>757</v>
      </c>
      <c r="B1134" s="7" t="s">
        <v>1881</v>
      </c>
      <c r="C1134" s="12">
        <v>10</v>
      </c>
      <c r="D1134" s="7" t="s">
        <v>2421</v>
      </c>
      <c r="E1134" s="8">
        <v>45751</v>
      </c>
      <c r="F1134" s="8">
        <v>45778</v>
      </c>
      <c r="G1134" s="12">
        <v>10.26</v>
      </c>
      <c r="H1134" s="12">
        <v>0</v>
      </c>
      <c r="I1134" s="12">
        <v>0.69</v>
      </c>
      <c r="J1134" s="12">
        <v>0.69</v>
      </c>
      <c r="K1134" s="12">
        <v>10.26</v>
      </c>
      <c r="L1134" s="12">
        <v>0.69</v>
      </c>
      <c r="M1134" s="12">
        <v>9.57</v>
      </c>
    </row>
    <row r="1135" spans="1:13" x14ac:dyDescent="0.25">
      <c r="A1135" s="7" t="s">
        <v>758</v>
      </c>
      <c r="B1135" s="7" t="s">
        <v>1882</v>
      </c>
      <c r="C1135" s="12">
        <v>10</v>
      </c>
      <c r="D1135" s="7" t="s">
        <v>2421</v>
      </c>
      <c r="E1135" s="8">
        <v>45751</v>
      </c>
      <c r="F1135" s="8">
        <v>45778</v>
      </c>
      <c r="G1135" s="12">
        <v>9.99</v>
      </c>
      <c r="H1135" s="12">
        <v>0</v>
      </c>
      <c r="I1135" s="12">
        <v>0.67</v>
      </c>
      <c r="J1135" s="12">
        <v>0.67</v>
      </c>
      <c r="K1135" s="12">
        <v>9.99</v>
      </c>
      <c r="L1135" s="12">
        <v>0.67</v>
      </c>
      <c r="M1135" s="12">
        <v>9.32</v>
      </c>
    </row>
    <row r="1136" spans="1:13" x14ac:dyDescent="0.25">
      <c r="A1136" s="7" t="s">
        <v>759</v>
      </c>
      <c r="B1136" s="7" t="s">
        <v>1883</v>
      </c>
      <c r="C1136" s="12">
        <v>10</v>
      </c>
      <c r="D1136" s="7" t="s">
        <v>2421</v>
      </c>
      <c r="E1136" s="8">
        <v>45751</v>
      </c>
      <c r="F1136" s="8">
        <v>45778</v>
      </c>
      <c r="G1136" s="12">
        <v>4.4400000000000004</v>
      </c>
      <c r="H1136" s="12">
        <v>0</v>
      </c>
      <c r="I1136" s="12">
        <v>0.3</v>
      </c>
      <c r="J1136" s="12">
        <v>0.3</v>
      </c>
      <c r="K1136" s="12">
        <v>4.4400000000000004</v>
      </c>
      <c r="L1136" s="12">
        <v>0.3</v>
      </c>
      <c r="M1136" s="12">
        <v>4.1399999999999997</v>
      </c>
    </row>
    <row r="1137" spans="1:13" x14ac:dyDescent="0.25">
      <c r="A1137" s="7" t="s">
        <v>760</v>
      </c>
      <c r="B1137" s="7" t="s">
        <v>1884</v>
      </c>
      <c r="C1137" s="12">
        <v>10</v>
      </c>
      <c r="D1137" s="7" t="s">
        <v>2421</v>
      </c>
      <c r="E1137" s="8">
        <v>45751</v>
      </c>
      <c r="F1137" s="8">
        <v>45778</v>
      </c>
      <c r="G1137" s="12">
        <v>13.85</v>
      </c>
      <c r="H1137" s="12">
        <v>0</v>
      </c>
      <c r="I1137" s="12">
        <v>0.93</v>
      </c>
      <c r="J1137" s="12">
        <v>0.93</v>
      </c>
      <c r="K1137" s="12">
        <v>13.85</v>
      </c>
      <c r="L1137" s="12">
        <v>0.93</v>
      </c>
      <c r="M1137" s="12">
        <v>12.92</v>
      </c>
    </row>
    <row r="1138" spans="1:13" x14ac:dyDescent="0.25">
      <c r="A1138" s="7" t="s">
        <v>761</v>
      </c>
      <c r="B1138" s="7" t="s">
        <v>1885</v>
      </c>
      <c r="C1138" s="12">
        <v>10</v>
      </c>
      <c r="D1138" s="7" t="s">
        <v>2421</v>
      </c>
      <c r="E1138" s="8">
        <v>45751</v>
      </c>
      <c r="F1138" s="8">
        <v>45778</v>
      </c>
      <c r="G1138" s="12">
        <v>10.7</v>
      </c>
      <c r="H1138" s="12">
        <v>0</v>
      </c>
      <c r="I1138" s="12">
        <v>0.72</v>
      </c>
      <c r="J1138" s="12">
        <v>0.72</v>
      </c>
      <c r="K1138" s="12">
        <v>10.7</v>
      </c>
      <c r="L1138" s="12">
        <v>0.72</v>
      </c>
      <c r="M1138" s="12">
        <v>9.98</v>
      </c>
    </row>
    <row r="1139" spans="1:13" x14ac:dyDescent="0.25">
      <c r="A1139" s="7" t="s">
        <v>762</v>
      </c>
      <c r="B1139" s="7" t="s">
        <v>1886</v>
      </c>
      <c r="C1139" s="12">
        <v>10</v>
      </c>
      <c r="D1139" s="7" t="s">
        <v>2421</v>
      </c>
      <c r="E1139" s="8">
        <v>45751</v>
      </c>
      <c r="F1139" s="8">
        <v>45778</v>
      </c>
      <c r="G1139" s="12">
        <v>13.78</v>
      </c>
      <c r="H1139" s="12">
        <v>0</v>
      </c>
      <c r="I1139" s="12">
        <v>0.92</v>
      </c>
      <c r="J1139" s="12">
        <v>0.92</v>
      </c>
      <c r="K1139" s="12">
        <v>13.78</v>
      </c>
      <c r="L1139" s="12">
        <v>0.92</v>
      </c>
      <c r="M1139" s="12">
        <v>12.86</v>
      </c>
    </row>
    <row r="1140" spans="1:13" x14ac:dyDescent="0.25">
      <c r="A1140" s="7" t="s">
        <v>763</v>
      </c>
      <c r="B1140" s="7" t="s">
        <v>1887</v>
      </c>
      <c r="C1140" s="12">
        <v>10</v>
      </c>
      <c r="D1140" s="7" t="s">
        <v>2421</v>
      </c>
      <c r="E1140" s="8">
        <v>45751</v>
      </c>
      <c r="F1140" s="8">
        <v>45778</v>
      </c>
      <c r="G1140" s="12">
        <v>12.59</v>
      </c>
      <c r="H1140" s="12">
        <v>0</v>
      </c>
      <c r="I1140" s="12">
        <v>0.85</v>
      </c>
      <c r="J1140" s="12">
        <v>0.85</v>
      </c>
      <c r="K1140" s="12">
        <v>12.59</v>
      </c>
      <c r="L1140" s="12">
        <v>0.85</v>
      </c>
      <c r="M1140" s="12">
        <v>11.74</v>
      </c>
    </row>
    <row r="1141" spans="1:13" x14ac:dyDescent="0.25">
      <c r="A1141" s="7" t="s">
        <v>764</v>
      </c>
      <c r="B1141" s="7" t="s">
        <v>1888</v>
      </c>
      <c r="C1141" s="12">
        <v>10</v>
      </c>
      <c r="D1141" s="7" t="s">
        <v>2421</v>
      </c>
      <c r="E1141" s="8">
        <v>45751</v>
      </c>
      <c r="F1141" s="8">
        <v>45778</v>
      </c>
      <c r="G1141" s="12">
        <v>23.6</v>
      </c>
      <c r="H1141" s="12">
        <v>0</v>
      </c>
      <c r="I1141" s="12">
        <v>1.58</v>
      </c>
      <c r="J1141" s="12">
        <v>1.58</v>
      </c>
      <c r="K1141" s="12">
        <v>23.6</v>
      </c>
      <c r="L1141" s="12">
        <v>1.58</v>
      </c>
      <c r="M1141" s="12">
        <v>22.02</v>
      </c>
    </row>
    <row r="1142" spans="1:13" x14ac:dyDescent="0.25">
      <c r="A1142" s="7" t="s">
        <v>765</v>
      </c>
      <c r="B1142" s="7" t="s">
        <v>1889</v>
      </c>
      <c r="C1142" s="12">
        <v>10</v>
      </c>
      <c r="D1142" s="7" t="s">
        <v>2421</v>
      </c>
      <c r="E1142" s="8">
        <v>45751</v>
      </c>
      <c r="F1142" s="8">
        <v>45778</v>
      </c>
      <c r="G1142" s="12">
        <v>5.22</v>
      </c>
      <c r="H1142" s="12">
        <v>0</v>
      </c>
      <c r="I1142" s="12">
        <v>0.35</v>
      </c>
      <c r="J1142" s="12">
        <v>0.35</v>
      </c>
      <c r="K1142" s="12">
        <v>5.22</v>
      </c>
      <c r="L1142" s="12">
        <v>0.35</v>
      </c>
      <c r="M1142" s="12">
        <v>4.87</v>
      </c>
    </row>
    <row r="1143" spans="1:13" x14ac:dyDescent="0.25">
      <c r="A1143" s="7" t="s">
        <v>766</v>
      </c>
      <c r="B1143" s="7" t="s">
        <v>1890</v>
      </c>
      <c r="C1143" s="12">
        <v>10</v>
      </c>
      <c r="D1143" s="7" t="s">
        <v>2421</v>
      </c>
      <c r="E1143" s="8">
        <v>45751</v>
      </c>
      <c r="F1143" s="8">
        <v>45778</v>
      </c>
      <c r="G1143" s="12">
        <v>10.93</v>
      </c>
      <c r="H1143" s="12">
        <v>0</v>
      </c>
      <c r="I1143" s="12">
        <v>0.73</v>
      </c>
      <c r="J1143" s="12">
        <v>0.73</v>
      </c>
      <c r="K1143" s="12">
        <v>10.93</v>
      </c>
      <c r="L1143" s="12">
        <v>0.73</v>
      </c>
      <c r="M1143" s="12">
        <v>10.199999999999999</v>
      </c>
    </row>
    <row r="1144" spans="1:13" x14ac:dyDescent="0.25">
      <c r="A1144" s="7" t="s">
        <v>767</v>
      </c>
      <c r="B1144" s="7" t="s">
        <v>1891</v>
      </c>
      <c r="C1144" s="12">
        <v>10</v>
      </c>
      <c r="D1144" s="7" t="s">
        <v>2421</v>
      </c>
      <c r="E1144" s="8">
        <v>45751</v>
      </c>
      <c r="F1144" s="8">
        <v>45778</v>
      </c>
      <c r="G1144" s="12">
        <v>14.73</v>
      </c>
      <c r="H1144" s="12">
        <v>0</v>
      </c>
      <c r="I1144" s="12">
        <v>0.99</v>
      </c>
      <c r="J1144" s="12">
        <v>0.99</v>
      </c>
      <c r="K1144" s="12">
        <v>14.73</v>
      </c>
      <c r="L1144" s="12">
        <v>0.99</v>
      </c>
      <c r="M1144" s="12">
        <v>13.74</v>
      </c>
    </row>
    <row r="1145" spans="1:13" x14ac:dyDescent="0.25">
      <c r="A1145" s="7" t="s">
        <v>768</v>
      </c>
      <c r="B1145" s="7" t="s">
        <v>1892</v>
      </c>
      <c r="C1145" s="12">
        <v>10</v>
      </c>
      <c r="D1145" s="7" t="s">
        <v>2421</v>
      </c>
      <c r="E1145" s="8">
        <v>45751</v>
      </c>
      <c r="F1145" s="8">
        <v>45778</v>
      </c>
      <c r="G1145" s="12">
        <v>3.05</v>
      </c>
      <c r="H1145" s="12">
        <v>0</v>
      </c>
      <c r="I1145" s="12">
        <v>0.2</v>
      </c>
      <c r="J1145" s="12">
        <v>0.2</v>
      </c>
      <c r="K1145" s="12">
        <v>3.05</v>
      </c>
      <c r="L1145" s="12">
        <v>0.2</v>
      </c>
      <c r="M1145" s="12">
        <v>2.85</v>
      </c>
    </row>
    <row r="1146" spans="1:13" x14ac:dyDescent="0.25">
      <c r="A1146" s="7" t="s">
        <v>769</v>
      </c>
      <c r="B1146" s="7" t="s">
        <v>1893</v>
      </c>
      <c r="C1146" s="12">
        <v>10</v>
      </c>
      <c r="D1146" s="7" t="s">
        <v>2421</v>
      </c>
      <c r="E1146" s="8">
        <v>45751</v>
      </c>
      <c r="F1146" s="8">
        <v>45778</v>
      </c>
      <c r="G1146" s="12">
        <v>17.399999999999999</v>
      </c>
      <c r="H1146" s="12">
        <v>0</v>
      </c>
      <c r="I1146" s="12">
        <v>1.17</v>
      </c>
      <c r="J1146" s="12">
        <v>1.17</v>
      </c>
      <c r="K1146" s="12">
        <v>17.399999999999999</v>
      </c>
      <c r="L1146" s="12">
        <v>1.17</v>
      </c>
      <c r="M1146" s="12">
        <v>16.23</v>
      </c>
    </row>
    <row r="1147" spans="1:13" x14ac:dyDescent="0.25">
      <c r="A1147" s="7" t="s">
        <v>770</v>
      </c>
      <c r="B1147" s="7" t="s">
        <v>1894</v>
      </c>
      <c r="C1147" s="12">
        <v>10</v>
      </c>
      <c r="D1147" s="7" t="s">
        <v>2421</v>
      </c>
      <c r="E1147" s="8">
        <v>45751</v>
      </c>
      <c r="F1147" s="8">
        <v>45778</v>
      </c>
      <c r="G1147" s="12">
        <v>27.16</v>
      </c>
      <c r="H1147" s="12">
        <v>0</v>
      </c>
      <c r="I1147" s="12">
        <v>1.82</v>
      </c>
      <c r="J1147" s="12">
        <v>1.82</v>
      </c>
      <c r="K1147" s="12">
        <v>27.16</v>
      </c>
      <c r="L1147" s="12">
        <v>1.82</v>
      </c>
      <c r="M1147" s="12">
        <v>25.34</v>
      </c>
    </row>
    <row r="1148" spans="1:13" x14ac:dyDescent="0.25">
      <c r="A1148" s="7" t="s">
        <v>771</v>
      </c>
      <c r="B1148" s="7" t="s">
        <v>1895</v>
      </c>
      <c r="C1148" s="12">
        <v>10</v>
      </c>
      <c r="D1148" s="7" t="s">
        <v>2421</v>
      </c>
      <c r="E1148" s="8">
        <v>45751</v>
      </c>
      <c r="F1148" s="8">
        <v>45778</v>
      </c>
      <c r="G1148" s="12">
        <v>9.0299999999999994</v>
      </c>
      <c r="H1148" s="12">
        <v>0</v>
      </c>
      <c r="I1148" s="12">
        <v>0.61</v>
      </c>
      <c r="J1148" s="12">
        <v>0.61</v>
      </c>
      <c r="K1148" s="12">
        <v>9.0299999999999994</v>
      </c>
      <c r="L1148" s="12">
        <v>0.61</v>
      </c>
      <c r="M1148" s="12">
        <v>8.42</v>
      </c>
    </row>
    <row r="1149" spans="1:13" x14ac:dyDescent="0.25">
      <c r="A1149" s="7" t="s">
        <v>772</v>
      </c>
      <c r="B1149" s="7" t="s">
        <v>1896</v>
      </c>
      <c r="C1149" s="12">
        <v>10</v>
      </c>
      <c r="D1149" s="7" t="s">
        <v>2421</v>
      </c>
      <c r="E1149" s="8">
        <v>45751</v>
      </c>
      <c r="F1149" s="8">
        <v>45778</v>
      </c>
      <c r="G1149" s="12">
        <v>37.200000000000003</v>
      </c>
      <c r="H1149" s="12">
        <v>0</v>
      </c>
      <c r="I1149" s="12">
        <v>2.5</v>
      </c>
      <c r="J1149" s="12">
        <v>2.5</v>
      </c>
      <c r="K1149" s="12">
        <v>37.200000000000003</v>
      </c>
      <c r="L1149" s="12">
        <v>2.5</v>
      </c>
      <c r="M1149" s="12">
        <v>34.700000000000003</v>
      </c>
    </row>
    <row r="1150" spans="1:13" x14ac:dyDescent="0.25">
      <c r="A1150" s="7" t="s">
        <v>773</v>
      </c>
      <c r="B1150" s="7" t="s">
        <v>1897</v>
      </c>
      <c r="C1150" s="12">
        <v>10</v>
      </c>
      <c r="D1150" s="7" t="s">
        <v>2421</v>
      </c>
      <c r="E1150" s="8">
        <v>45751</v>
      </c>
      <c r="F1150" s="8">
        <v>45778</v>
      </c>
      <c r="G1150" s="12">
        <v>4.59</v>
      </c>
      <c r="H1150" s="12">
        <v>0</v>
      </c>
      <c r="I1150" s="12">
        <v>0.31</v>
      </c>
      <c r="J1150" s="12">
        <v>0.31</v>
      </c>
      <c r="K1150" s="12">
        <v>4.59</v>
      </c>
      <c r="L1150" s="12">
        <v>0.31</v>
      </c>
      <c r="M1150" s="12">
        <v>4.28</v>
      </c>
    </row>
    <row r="1151" spans="1:13" x14ac:dyDescent="0.25">
      <c r="A1151" s="7" t="s">
        <v>774</v>
      </c>
      <c r="B1151" s="7" t="s">
        <v>1898</v>
      </c>
      <c r="C1151" s="12">
        <v>10</v>
      </c>
      <c r="D1151" s="7" t="s">
        <v>2421</v>
      </c>
      <c r="E1151" s="8">
        <v>45751</v>
      </c>
      <c r="F1151" s="8">
        <v>45778</v>
      </c>
      <c r="G1151" s="12">
        <v>12.42</v>
      </c>
      <c r="H1151" s="12">
        <v>0</v>
      </c>
      <c r="I1151" s="12">
        <v>0.83</v>
      </c>
      <c r="J1151" s="12">
        <v>0.83</v>
      </c>
      <c r="K1151" s="12">
        <v>12.42</v>
      </c>
      <c r="L1151" s="12">
        <v>0.83</v>
      </c>
      <c r="M1151" s="12">
        <v>11.59</v>
      </c>
    </row>
    <row r="1152" spans="1:13" x14ac:dyDescent="0.25">
      <c r="A1152" s="7" t="s">
        <v>775</v>
      </c>
      <c r="B1152" s="7" t="s">
        <v>1899</v>
      </c>
      <c r="C1152" s="12">
        <v>10</v>
      </c>
      <c r="D1152" s="7" t="s">
        <v>2421</v>
      </c>
      <c r="E1152" s="8">
        <v>45751</v>
      </c>
      <c r="F1152" s="8">
        <v>45778</v>
      </c>
      <c r="G1152" s="12">
        <v>13.32</v>
      </c>
      <c r="H1152" s="12">
        <v>0</v>
      </c>
      <c r="I1152" s="12">
        <v>0.89</v>
      </c>
      <c r="J1152" s="12">
        <v>0.89</v>
      </c>
      <c r="K1152" s="12">
        <v>13.32</v>
      </c>
      <c r="L1152" s="12">
        <v>0.89</v>
      </c>
      <c r="M1152" s="12">
        <v>12.43</v>
      </c>
    </row>
    <row r="1153" spans="1:13" x14ac:dyDescent="0.25">
      <c r="A1153" s="7" t="s">
        <v>776</v>
      </c>
      <c r="B1153" s="7" t="s">
        <v>1900</v>
      </c>
      <c r="C1153" s="12">
        <v>10</v>
      </c>
      <c r="D1153" s="7" t="s">
        <v>2421</v>
      </c>
      <c r="E1153" s="8">
        <v>45751</v>
      </c>
      <c r="F1153" s="8">
        <v>45778</v>
      </c>
      <c r="G1153" s="12">
        <v>11.19</v>
      </c>
      <c r="H1153" s="12">
        <v>0</v>
      </c>
      <c r="I1153" s="12">
        <v>0.75</v>
      </c>
      <c r="J1153" s="12">
        <v>0.75</v>
      </c>
      <c r="K1153" s="12">
        <v>11.19</v>
      </c>
      <c r="L1153" s="12">
        <v>0.75</v>
      </c>
      <c r="M1153" s="12">
        <v>10.44</v>
      </c>
    </row>
    <row r="1154" spans="1:13" x14ac:dyDescent="0.25">
      <c r="A1154" s="7" t="s">
        <v>777</v>
      </c>
      <c r="B1154" s="7" t="s">
        <v>1901</v>
      </c>
      <c r="C1154" s="12">
        <v>10</v>
      </c>
      <c r="D1154" s="7" t="s">
        <v>2421</v>
      </c>
      <c r="E1154" s="8">
        <v>45751</v>
      </c>
      <c r="F1154" s="8">
        <v>45778</v>
      </c>
      <c r="G1154" s="12">
        <v>10.199999999999999</v>
      </c>
      <c r="H1154" s="12">
        <v>0</v>
      </c>
      <c r="I1154" s="12">
        <v>0.68</v>
      </c>
      <c r="J1154" s="12">
        <v>0.68</v>
      </c>
      <c r="K1154" s="12">
        <v>10.199999999999999</v>
      </c>
      <c r="L1154" s="12">
        <v>0.68</v>
      </c>
      <c r="M1154" s="12">
        <v>9.52</v>
      </c>
    </row>
    <row r="1155" spans="1:13" x14ac:dyDescent="0.25">
      <c r="A1155" s="7" t="s">
        <v>1182</v>
      </c>
      <c r="B1155" s="7" t="s">
        <v>2311</v>
      </c>
      <c r="C1155" s="12">
        <v>10</v>
      </c>
      <c r="D1155" s="7" t="s">
        <v>2421</v>
      </c>
      <c r="E1155" s="8">
        <v>45751</v>
      </c>
      <c r="F1155" s="8">
        <v>45778</v>
      </c>
      <c r="G1155" s="12">
        <v>24.3</v>
      </c>
      <c r="H1155" s="12">
        <v>0</v>
      </c>
      <c r="I1155" s="12">
        <v>1.63</v>
      </c>
      <c r="J1155" s="12">
        <v>1.63</v>
      </c>
      <c r="K1155" s="12">
        <v>24.3</v>
      </c>
      <c r="L1155" s="12">
        <v>1.63</v>
      </c>
      <c r="M1155" s="12">
        <v>22.67</v>
      </c>
    </row>
    <row r="1156" spans="1:13" x14ac:dyDescent="0.25">
      <c r="A1156" s="7" t="s">
        <v>778</v>
      </c>
      <c r="B1156" s="7" t="s">
        <v>1902</v>
      </c>
      <c r="C1156" s="12">
        <v>10</v>
      </c>
      <c r="D1156" s="7" t="s">
        <v>2421</v>
      </c>
      <c r="E1156" s="8">
        <v>45751</v>
      </c>
      <c r="F1156" s="8">
        <v>45778</v>
      </c>
      <c r="G1156" s="12">
        <v>83.52</v>
      </c>
      <c r="H1156" s="12">
        <v>0</v>
      </c>
      <c r="I1156" s="12">
        <v>5.61</v>
      </c>
      <c r="J1156" s="12">
        <v>5.61</v>
      </c>
      <c r="K1156" s="12">
        <v>83.52</v>
      </c>
      <c r="L1156" s="12">
        <v>5.61</v>
      </c>
      <c r="M1156" s="12">
        <v>77.91</v>
      </c>
    </row>
    <row r="1157" spans="1:13" x14ac:dyDescent="0.25">
      <c r="A1157" s="7" t="s">
        <v>779</v>
      </c>
      <c r="B1157" s="7" t="s">
        <v>1903</v>
      </c>
      <c r="C1157" s="12">
        <v>10</v>
      </c>
      <c r="D1157" s="7" t="s">
        <v>2421</v>
      </c>
      <c r="E1157" s="8">
        <v>45751</v>
      </c>
      <c r="F1157" s="8">
        <v>45778</v>
      </c>
      <c r="G1157" s="12">
        <v>177.48</v>
      </c>
      <c r="H1157" s="12">
        <v>0</v>
      </c>
      <c r="I1157" s="12">
        <v>11.91</v>
      </c>
      <c r="J1157" s="12">
        <v>11.91</v>
      </c>
      <c r="K1157" s="12">
        <v>177.48</v>
      </c>
      <c r="L1157" s="12">
        <v>11.91</v>
      </c>
      <c r="M1157" s="12">
        <v>165.57</v>
      </c>
    </row>
    <row r="1158" spans="1:13" x14ac:dyDescent="0.25">
      <c r="A1158" s="7" t="s">
        <v>780</v>
      </c>
      <c r="B1158" s="7" t="s">
        <v>1673</v>
      </c>
      <c r="C1158" s="12">
        <v>10</v>
      </c>
      <c r="D1158" s="7" t="s">
        <v>2421</v>
      </c>
      <c r="E1158" s="8">
        <v>45751</v>
      </c>
      <c r="F1158" s="8">
        <v>45778</v>
      </c>
      <c r="G1158" s="12">
        <v>7.6</v>
      </c>
      <c r="H1158" s="12">
        <v>0</v>
      </c>
      <c r="I1158" s="12">
        <v>0.51</v>
      </c>
      <c r="J1158" s="12">
        <v>0.51</v>
      </c>
      <c r="K1158" s="12">
        <v>7.6</v>
      </c>
      <c r="L1158" s="12">
        <v>0.51</v>
      </c>
      <c r="M1158" s="12">
        <v>7.09</v>
      </c>
    </row>
    <row r="1159" spans="1:13" x14ac:dyDescent="0.25">
      <c r="A1159" s="7" t="s">
        <v>781</v>
      </c>
      <c r="B1159" s="7" t="s">
        <v>1904</v>
      </c>
      <c r="C1159" s="12">
        <v>10</v>
      </c>
      <c r="D1159" s="7" t="s">
        <v>2421</v>
      </c>
      <c r="E1159" s="8">
        <v>45751</v>
      </c>
      <c r="F1159" s="8">
        <v>45778</v>
      </c>
      <c r="G1159" s="12">
        <v>107.52</v>
      </c>
      <c r="H1159" s="12">
        <v>0</v>
      </c>
      <c r="I1159" s="12">
        <v>7.22</v>
      </c>
      <c r="J1159" s="12">
        <v>7.22</v>
      </c>
      <c r="K1159" s="12">
        <v>107.52</v>
      </c>
      <c r="L1159" s="12">
        <v>7.22</v>
      </c>
      <c r="M1159" s="12">
        <v>100.3</v>
      </c>
    </row>
    <row r="1160" spans="1:13" x14ac:dyDescent="0.25">
      <c r="A1160" s="7" t="s">
        <v>782</v>
      </c>
      <c r="B1160" s="7" t="s">
        <v>1905</v>
      </c>
      <c r="C1160" s="12">
        <v>10</v>
      </c>
      <c r="D1160" s="7" t="s">
        <v>2421</v>
      </c>
      <c r="E1160" s="8">
        <v>45751</v>
      </c>
      <c r="F1160" s="8">
        <v>45778</v>
      </c>
      <c r="G1160" s="12">
        <v>107.52</v>
      </c>
      <c r="H1160" s="12">
        <v>0</v>
      </c>
      <c r="I1160" s="12">
        <v>7.22</v>
      </c>
      <c r="J1160" s="12">
        <v>7.22</v>
      </c>
      <c r="K1160" s="12">
        <v>107.52</v>
      </c>
      <c r="L1160" s="12">
        <v>7.22</v>
      </c>
      <c r="M1160" s="12">
        <v>100.3</v>
      </c>
    </row>
    <row r="1161" spans="1:13" x14ac:dyDescent="0.25">
      <c r="A1161" s="7" t="s">
        <v>783</v>
      </c>
      <c r="B1161" s="7" t="s">
        <v>1906</v>
      </c>
      <c r="C1161" s="12">
        <v>10</v>
      </c>
      <c r="D1161" s="7" t="s">
        <v>2421</v>
      </c>
      <c r="E1161" s="8">
        <v>45751</v>
      </c>
      <c r="F1161" s="8">
        <v>45778</v>
      </c>
      <c r="G1161" s="12">
        <v>28.4</v>
      </c>
      <c r="H1161" s="12">
        <v>0</v>
      </c>
      <c r="I1161" s="12">
        <v>1.91</v>
      </c>
      <c r="J1161" s="12">
        <v>1.91</v>
      </c>
      <c r="K1161" s="12">
        <v>28.4</v>
      </c>
      <c r="L1161" s="12">
        <v>1.91</v>
      </c>
      <c r="M1161" s="12">
        <v>26.49</v>
      </c>
    </row>
    <row r="1162" spans="1:13" x14ac:dyDescent="0.25">
      <c r="A1162" s="7" t="s">
        <v>784</v>
      </c>
      <c r="B1162" s="7" t="s">
        <v>1907</v>
      </c>
      <c r="C1162" s="12">
        <v>10</v>
      </c>
      <c r="D1162" s="7" t="s">
        <v>2421</v>
      </c>
      <c r="E1162" s="8">
        <v>45751</v>
      </c>
      <c r="F1162" s="8">
        <v>45778</v>
      </c>
      <c r="G1162" s="12">
        <v>21.38</v>
      </c>
      <c r="H1162" s="12">
        <v>0</v>
      </c>
      <c r="I1162" s="12">
        <v>1.44</v>
      </c>
      <c r="J1162" s="12">
        <v>1.44</v>
      </c>
      <c r="K1162" s="12">
        <v>21.38</v>
      </c>
      <c r="L1162" s="12">
        <v>1.44</v>
      </c>
      <c r="M1162" s="12">
        <v>19.940000000000001</v>
      </c>
    </row>
    <row r="1163" spans="1:13" x14ac:dyDescent="0.25">
      <c r="A1163" s="7" t="s">
        <v>785</v>
      </c>
      <c r="B1163" s="7" t="s">
        <v>1908</v>
      </c>
      <c r="C1163" s="12">
        <v>10</v>
      </c>
      <c r="D1163" s="7" t="s">
        <v>2421</v>
      </c>
      <c r="E1163" s="8">
        <v>45751</v>
      </c>
      <c r="F1163" s="8">
        <v>45778</v>
      </c>
      <c r="G1163" s="12">
        <v>21.56</v>
      </c>
      <c r="H1163" s="12">
        <v>0</v>
      </c>
      <c r="I1163" s="12">
        <v>1.45</v>
      </c>
      <c r="J1163" s="12">
        <v>1.45</v>
      </c>
      <c r="K1163" s="12">
        <v>21.56</v>
      </c>
      <c r="L1163" s="12">
        <v>1.45</v>
      </c>
      <c r="M1163" s="12">
        <v>20.11</v>
      </c>
    </row>
    <row r="1164" spans="1:13" x14ac:dyDescent="0.25">
      <c r="A1164" s="7" t="s">
        <v>786</v>
      </c>
      <c r="B1164" s="7" t="s">
        <v>1909</v>
      </c>
      <c r="C1164" s="12">
        <v>10</v>
      </c>
      <c r="D1164" s="7" t="s">
        <v>2421</v>
      </c>
      <c r="E1164" s="8">
        <v>45751</v>
      </c>
      <c r="F1164" s="8">
        <v>45778</v>
      </c>
      <c r="G1164" s="12">
        <v>24.4</v>
      </c>
      <c r="H1164" s="12">
        <v>0</v>
      </c>
      <c r="I1164" s="12">
        <v>1.64</v>
      </c>
      <c r="J1164" s="12">
        <v>1.64</v>
      </c>
      <c r="K1164" s="12">
        <v>24.4</v>
      </c>
      <c r="L1164" s="12">
        <v>1.64</v>
      </c>
      <c r="M1164" s="12">
        <v>22.76</v>
      </c>
    </row>
    <row r="1165" spans="1:13" x14ac:dyDescent="0.25">
      <c r="A1165" s="7" t="s">
        <v>787</v>
      </c>
      <c r="B1165" s="7" t="s">
        <v>1910</v>
      </c>
      <c r="C1165" s="12">
        <v>10</v>
      </c>
      <c r="D1165" s="7" t="s">
        <v>2421</v>
      </c>
      <c r="E1165" s="8">
        <v>45751</v>
      </c>
      <c r="F1165" s="8">
        <v>45778</v>
      </c>
      <c r="G1165" s="12">
        <v>7.57</v>
      </c>
      <c r="H1165" s="12">
        <v>0</v>
      </c>
      <c r="I1165" s="12">
        <v>0.51</v>
      </c>
      <c r="J1165" s="12">
        <v>0.51</v>
      </c>
      <c r="K1165" s="12">
        <v>7.57</v>
      </c>
      <c r="L1165" s="12">
        <v>0.51</v>
      </c>
      <c r="M1165" s="12">
        <v>7.06</v>
      </c>
    </row>
    <row r="1166" spans="1:13" x14ac:dyDescent="0.25">
      <c r="A1166" s="7" t="s">
        <v>788</v>
      </c>
      <c r="B1166" s="7" t="s">
        <v>1910</v>
      </c>
      <c r="C1166" s="12">
        <v>10</v>
      </c>
      <c r="D1166" s="7" t="s">
        <v>2421</v>
      </c>
      <c r="E1166" s="8">
        <v>45751</v>
      </c>
      <c r="F1166" s="8">
        <v>45778</v>
      </c>
      <c r="G1166" s="12">
        <v>7.19</v>
      </c>
      <c r="H1166" s="12">
        <v>0</v>
      </c>
      <c r="I1166" s="12">
        <v>0.48</v>
      </c>
      <c r="J1166" s="12">
        <v>0.48</v>
      </c>
      <c r="K1166" s="12">
        <v>7.19</v>
      </c>
      <c r="L1166" s="12">
        <v>0.48</v>
      </c>
      <c r="M1166" s="12">
        <v>6.71</v>
      </c>
    </row>
    <row r="1167" spans="1:13" x14ac:dyDescent="0.25">
      <c r="A1167" s="7" t="s">
        <v>789</v>
      </c>
      <c r="B1167" s="7" t="s">
        <v>1911</v>
      </c>
      <c r="C1167" s="12">
        <v>10</v>
      </c>
      <c r="D1167" s="7" t="s">
        <v>2421</v>
      </c>
      <c r="E1167" s="8">
        <v>45751</v>
      </c>
      <c r="F1167" s="8">
        <v>45778</v>
      </c>
      <c r="G1167" s="12">
        <v>11.56</v>
      </c>
      <c r="H1167" s="12">
        <v>0</v>
      </c>
      <c r="I1167" s="12">
        <v>0.78</v>
      </c>
      <c r="J1167" s="12">
        <v>0.78</v>
      </c>
      <c r="K1167" s="12">
        <v>11.56</v>
      </c>
      <c r="L1167" s="12">
        <v>0.78</v>
      </c>
      <c r="M1167" s="12">
        <v>10.78</v>
      </c>
    </row>
    <row r="1168" spans="1:13" x14ac:dyDescent="0.25">
      <c r="A1168" s="7" t="s">
        <v>790</v>
      </c>
      <c r="B1168" s="7" t="s">
        <v>1912</v>
      </c>
      <c r="C1168" s="12">
        <v>10</v>
      </c>
      <c r="D1168" s="7" t="s">
        <v>2421</v>
      </c>
      <c r="E1168" s="8">
        <v>45751</v>
      </c>
      <c r="F1168" s="8">
        <v>45778</v>
      </c>
      <c r="G1168" s="12">
        <v>187.2</v>
      </c>
      <c r="H1168" s="12">
        <v>0</v>
      </c>
      <c r="I1168" s="12">
        <v>12.57</v>
      </c>
      <c r="J1168" s="12">
        <v>12.57</v>
      </c>
      <c r="K1168" s="12">
        <v>187.2</v>
      </c>
      <c r="L1168" s="12">
        <v>12.57</v>
      </c>
      <c r="M1168" s="12">
        <v>174.63</v>
      </c>
    </row>
    <row r="1169" spans="1:13" x14ac:dyDescent="0.25">
      <c r="A1169" s="7" t="s">
        <v>791</v>
      </c>
      <c r="B1169" s="7" t="s">
        <v>1913</v>
      </c>
      <c r="C1169" s="12">
        <v>10</v>
      </c>
      <c r="D1169" s="7" t="s">
        <v>2421</v>
      </c>
      <c r="E1169" s="8">
        <v>45751</v>
      </c>
      <c r="F1169" s="8">
        <v>45778</v>
      </c>
      <c r="G1169" s="12">
        <v>369</v>
      </c>
      <c r="H1169" s="12">
        <v>0</v>
      </c>
      <c r="I1169" s="12">
        <v>24.77</v>
      </c>
      <c r="J1169" s="12">
        <v>24.77</v>
      </c>
      <c r="K1169" s="12">
        <v>369</v>
      </c>
      <c r="L1169" s="12">
        <v>24.77</v>
      </c>
      <c r="M1169" s="12">
        <v>344.23</v>
      </c>
    </row>
    <row r="1170" spans="1:13" x14ac:dyDescent="0.25">
      <c r="A1170" s="7" t="s">
        <v>1183</v>
      </c>
      <c r="B1170" s="7" t="s">
        <v>2312</v>
      </c>
      <c r="C1170" s="12">
        <v>10</v>
      </c>
      <c r="D1170" s="7" t="s">
        <v>2422</v>
      </c>
      <c r="E1170" s="8">
        <v>45915</v>
      </c>
      <c r="F1170" s="8">
        <v>45931</v>
      </c>
      <c r="G1170" s="12">
        <v>87.12</v>
      </c>
      <c r="H1170" s="12">
        <v>0</v>
      </c>
      <c r="I1170" s="12">
        <v>2.2000000000000002</v>
      </c>
      <c r="J1170" s="12">
        <v>2.2000000000000002</v>
      </c>
      <c r="K1170" s="12">
        <v>87.12</v>
      </c>
      <c r="L1170" s="12">
        <v>2.2000000000000002</v>
      </c>
      <c r="M1170" s="12">
        <v>84.92</v>
      </c>
    </row>
    <row r="1171" spans="1:13" x14ac:dyDescent="0.25">
      <c r="A1171" s="7" t="s">
        <v>1184</v>
      </c>
      <c r="B1171" s="7" t="s">
        <v>1772</v>
      </c>
      <c r="C1171" s="12">
        <v>10</v>
      </c>
      <c r="D1171" s="7" t="s">
        <v>2422</v>
      </c>
      <c r="E1171" s="8">
        <v>45915</v>
      </c>
      <c r="F1171" s="8">
        <v>45931</v>
      </c>
      <c r="G1171" s="12">
        <v>8.1999999999999993</v>
      </c>
      <c r="H1171" s="12">
        <v>0</v>
      </c>
      <c r="I1171" s="12">
        <v>0.21</v>
      </c>
      <c r="J1171" s="12">
        <v>0.21</v>
      </c>
      <c r="K1171" s="12">
        <v>8.1999999999999993</v>
      </c>
      <c r="L1171" s="12">
        <v>0.21</v>
      </c>
      <c r="M1171" s="12">
        <v>7.99</v>
      </c>
    </row>
    <row r="1172" spans="1:13" x14ac:dyDescent="0.25">
      <c r="A1172" s="7" t="s">
        <v>792</v>
      </c>
      <c r="B1172" s="7" t="s">
        <v>1914</v>
      </c>
      <c r="C1172" s="12">
        <v>10</v>
      </c>
      <c r="D1172" s="7" t="s">
        <v>2422</v>
      </c>
      <c r="E1172" s="8">
        <v>45915</v>
      </c>
      <c r="F1172" s="8">
        <v>45931</v>
      </c>
      <c r="G1172" s="12">
        <v>106.08</v>
      </c>
      <c r="H1172" s="12">
        <v>0</v>
      </c>
      <c r="I1172" s="12">
        <v>2.67</v>
      </c>
      <c r="J1172" s="12">
        <v>2.67</v>
      </c>
      <c r="K1172" s="12">
        <v>106.08</v>
      </c>
      <c r="L1172" s="12">
        <v>2.67</v>
      </c>
      <c r="M1172" s="12">
        <v>103.41</v>
      </c>
    </row>
    <row r="1173" spans="1:13" x14ac:dyDescent="0.25">
      <c r="A1173" s="7" t="s">
        <v>793</v>
      </c>
      <c r="B1173" s="7" t="s">
        <v>1915</v>
      </c>
      <c r="C1173" s="12">
        <v>10</v>
      </c>
      <c r="D1173" s="7" t="s">
        <v>2423</v>
      </c>
      <c r="E1173" s="8">
        <v>45901</v>
      </c>
      <c r="F1173" s="8">
        <v>45931</v>
      </c>
      <c r="G1173" s="12">
        <v>53.04</v>
      </c>
      <c r="H1173" s="12">
        <v>0</v>
      </c>
      <c r="I1173" s="12">
        <v>1.34</v>
      </c>
      <c r="J1173" s="12">
        <v>1.34</v>
      </c>
      <c r="K1173" s="12">
        <v>53.04</v>
      </c>
      <c r="L1173" s="12">
        <v>1.34</v>
      </c>
      <c r="M1173" s="12">
        <v>51.7</v>
      </c>
    </row>
    <row r="1174" spans="1:13" x14ac:dyDescent="0.25">
      <c r="A1174" s="7" t="s">
        <v>1185</v>
      </c>
      <c r="B1174" s="7" t="s">
        <v>1773</v>
      </c>
      <c r="C1174" s="12">
        <v>10</v>
      </c>
      <c r="D1174" s="7" t="s">
        <v>2423</v>
      </c>
      <c r="E1174" s="8">
        <v>45901</v>
      </c>
      <c r="F1174" s="8">
        <v>45931</v>
      </c>
      <c r="G1174" s="12">
        <v>18.93</v>
      </c>
      <c r="H1174" s="12">
        <v>0</v>
      </c>
      <c r="I1174" s="12">
        <v>0.48</v>
      </c>
      <c r="J1174" s="12">
        <v>0.48</v>
      </c>
      <c r="K1174" s="12">
        <v>18.93</v>
      </c>
      <c r="L1174" s="12">
        <v>0.48</v>
      </c>
      <c r="M1174" s="12">
        <v>18.45</v>
      </c>
    </row>
    <row r="1175" spans="1:13" x14ac:dyDescent="0.25">
      <c r="A1175" s="7" t="s">
        <v>128</v>
      </c>
      <c r="B1175" s="7" t="s">
        <v>1278</v>
      </c>
      <c r="C1175" s="12">
        <v>10</v>
      </c>
      <c r="D1175" s="7" t="s">
        <v>2408</v>
      </c>
      <c r="E1175" s="8">
        <v>45955</v>
      </c>
      <c r="F1175" s="8">
        <v>45955</v>
      </c>
      <c r="G1175" s="12">
        <v>181.45</v>
      </c>
      <c r="H1175" s="12">
        <v>0</v>
      </c>
      <c r="I1175" s="12">
        <v>3.38</v>
      </c>
      <c r="J1175" s="12">
        <v>3.38</v>
      </c>
      <c r="K1175" s="12">
        <v>181.45</v>
      </c>
      <c r="L1175" s="12">
        <v>3.38</v>
      </c>
      <c r="M1175" s="12">
        <v>178.07</v>
      </c>
    </row>
    <row r="1176" spans="1:13" x14ac:dyDescent="0.25">
      <c r="A1176" s="7" t="s">
        <v>129</v>
      </c>
      <c r="B1176" s="7" t="s">
        <v>1279</v>
      </c>
      <c r="C1176" s="12">
        <v>10</v>
      </c>
      <c r="D1176" s="7" t="s">
        <v>2408</v>
      </c>
      <c r="E1176" s="8">
        <v>45955</v>
      </c>
      <c r="F1176" s="8">
        <v>45955</v>
      </c>
      <c r="G1176" s="12">
        <v>145.16</v>
      </c>
      <c r="H1176" s="12">
        <v>0</v>
      </c>
      <c r="I1176" s="12">
        <v>2.7</v>
      </c>
      <c r="J1176" s="12">
        <v>2.7</v>
      </c>
      <c r="K1176" s="12">
        <v>145.16</v>
      </c>
      <c r="L1176" s="12">
        <v>2.7</v>
      </c>
      <c r="M1176" s="12">
        <v>142.46</v>
      </c>
    </row>
    <row r="1177" spans="1:13" x14ac:dyDescent="0.25">
      <c r="A1177" s="7" t="s">
        <v>130</v>
      </c>
      <c r="B1177" s="7" t="s">
        <v>1280</v>
      </c>
      <c r="C1177" s="12">
        <v>10</v>
      </c>
      <c r="D1177" s="7" t="s">
        <v>2408</v>
      </c>
      <c r="E1177" s="8">
        <v>45955</v>
      </c>
      <c r="F1177" s="8">
        <v>45955</v>
      </c>
      <c r="G1177" s="12">
        <v>100.8</v>
      </c>
      <c r="H1177" s="12">
        <v>0</v>
      </c>
      <c r="I1177" s="12">
        <v>1.88</v>
      </c>
      <c r="J1177" s="12">
        <v>1.88</v>
      </c>
      <c r="K1177" s="12">
        <v>100.8</v>
      </c>
      <c r="L1177" s="12">
        <v>1.88</v>
      </c>
      <c r="M1177" s="12">
        <v>98.92</v>
      </c>
    </row>
    <row r="1178" spans="1:13" x14ac:dyDescent="0.25">
      <c r="A1178" s="7" t="s">
        <v>1186</v>
      </c>
      <c r="B1178" s="7" t="s">
        <v>2313</v>
      </c>
      <c r="C1178" s="12">
        <v>10</v>
      </c>
      <c r="D1178" s="7" t="s">
        <v>2471</v>
      </c>
      <c r="E1178" s="8">
        <v>45934</v>
      </c>
      <c r="F1178" s="8">
        <v>45934</v>
      </c>
      <c r="G1178" s="12">
        <v>41.94</v>
      </c>
      <c r="H1178" s="12">
        <v>0</v>
      </c>
      <c r="I1178" s="12">
        <v>1.02</v>
      </c>
      <c r="J1178" s="12">
        <v>1.02</v>
      </c>
      <c r="K1178" s="12">
        <v>41.94</v>
      </c>
      <c r="L1178" s="12">
        <v>1.02</v>
      </c>
      <c r="M1178" s="12">
        <v>40.92</v>
      </c>
    </row>
    <row r="1179" spans="1:13" x14ac:dyDescent="0.25">
      <c r="A1179" s="7" t="s">
        <v>41</v>
      </c>
      <c r="B1179" s="7" t="s">
        <v>2315</v>
      </c>
      <c r="C1179" s="12">
        <v>20</v>
      </c>
      <c r="D1179" s="7" t="s">
        <v>2482</v>
      </c>
      <c r="E1179" s="8">
        <v>45657</v>
      </c>
      <c r="F1179" s="8">
        <v>45658</v>
      </c>
      <c r="G1179" s="12">
        <v>2350</v>
      </c>
      <c r="H1179" s="12">
        <v>0</v>
      </c>
      <c r="I1179" s="12">
        <v>470</v>
      </c>
      <c r="J1179" s="12">
        <v>470</v>
      </c>
      <c r="K1179" s="12">
        <v>2350</v>
      </c>
      <c r="L1179" s="12">
        <v>470</v>
      </c>
      <c r="M1179" s="12">
        <v>1880</v>
      </c>
    </row>
    <row r="1180" spans="1:13" x14ac:dyDescent="0.25">
      <c r="A1180" s="7" t="s">
        <v>42</v>
      </c>
      <c r="B1180" s="7" t="s">
        <v>2316</v>
      </c>
      <c r="C1180" s="12">
        <v>20</v>
      </c>
      <c r="D1180" s="7" t="s">
        <v>2483</v>
      </c>
      <c r="E1180" s="8">
        <v>45657</v>
      </c>
      <c r="F1180" s="8">
        <v>45658</v>
      </c>
      <c r="G1180" s="12">
        <v>2702</v>
      </c>
      <c r="H1180" s="12">
        <v>0</v>
      </c>
      <c r="I1180" s="12">
        <v>540.4</v>
      </c>
      <c r="J1180" s="12">
        <v>540.4</v>
      </c>
      <c r="K1180" s="12">
        <v>2702</v>
      </c>
      <c r="L1180" s="12">
        <v>540.4</v>
      </c>
      <c r="M1180" s="12">
        <v>2161.6</v>
      </c>
    </row>
    <row r="1181" spans="1:13" x14ac:dyDescent="0.25">
      <c r="A1181" s="7" t="s">
        <v>43</v>
      </c>
      <c r="B1181" s="7" t="s">
        <v>2317</v>
      </c>
      <c r="C1181" s="12">
        <v>20</v>
      </c>
      <c r="D1181" s="7" t="s">
        <v>2484</v>
      </c>
      <c r="E1181" s="8">
        <v>45657</v>
      </c>
      <c r="F1181" s="8">
        <v>45658</v>
      </c>
      <c r="G1181" s="12">
        <v>6500</v>
      </c>
      <c r="H1181" s="12">
        <v>0</v>
      </c>
      <c r="I1181" s="12">
        <v>1300</v>
      </c>
      <c r="J1181" s="12">
        <v>1300</v>
      </c>
      <c r="K1181" s="12">
        <v>6500</v>
      </c>
      <c r="L1181" s="12">
        <v>1300</v>
      </c>
      <c r="M1181" s="12">
        <v>5200</v>
      </c>
    </row>
    <row r="1182" spans="1:13" x14ac:dyDescent="0.25">
      <c r="A1182" s="7" t="s">
        <v>1193</v>
      </c>
      <c r="B1182" s="7" t="s">
        <v>2323</v>
      </c>
      <c r="C1182" s="12">
        <v>20</v>
      </c>
      <c r="D1182" s="7" t="s">
        <v>2488</v>
      </c>
      <c r="E1182" s="8">
        <v>45735</v>
      </c>
      <c r="F1182" s="8">
        <v>45735</v>
      </c>
      <c r="G1182" s="12">
        <v>126583.12</v>
      </c>
      <c r="H1182" s="12">
        <v>0</v>
      </c>
      <c r="I1182" s="12">
        <v>19975.86</v>
      </c>
      <c r="J1182" s="12">
        <v>19975.86</v>
      </c>
      <c r="K1182" s="12">
        <v>126583.12</v>
      </c>
      <c r="L1182" s="12">
        <v>19975.86</v>
      </c>
      <c r="M1182" s="12">
        <v>106607.26</v>
      </c>
    </row>
    <row r="1183" spans="1:13" x14ac:dyDescent="0.25">
      <c r="A1183" s="7" t="s">
        <v>1188</v>
      </c>
      <c r="B1183" s="7" t="s">
        <v>2318</v>
      </c>
      <c r="C1183" s="12">
        <v>20</v>
      </c>
      <c r="D1183" s="7" t="s">
        <v>2485</v>
      </c>
      <c r="E1183" s="8">
        <v>45736</v>
      </c>
      <c r="F1183" s="8">
        <v>45748</v>
      </c>
      <c r="G1183" s="12">
        <v>14849.3</v>
      </c>
      <c r="H1183" s="12">
        <v>0</v>
      </c>
      <c r="I1183" s="12">
        <v>2237.5700000000002</v>
      </c>
      <c r="J1183" s="12">
        <v>2237.5700000000002</v>
      </c>
      <c r="K1183" s="12">
        <v>14849.3</v>
      </c>
      <c r="L1183" s="12">
        <v>2237.5700000000002</v>
      </c>
      <c r="M1183" s="12">
        <v>12611.73</v>
      </c>
    </row>
    <row r="1184" spans="1:13" x14ac:dyDescent="0.25">
      <c r="A1184" s="7" t="s">
        <v>1189</v>
      </c>
      <c r="B1184" s="7" t="s">
        <v>2319</v>
      </c>
      <c r="C1184" s="12">
        <v>20</v>
      </c>
      <c r="D1184" s="7" t="s">
        <v>2485</v>
      </c>
      <c r="E1184" s="8">
        <v>45736</v>
      </c>
      <c r="F1184" s="8">
        <v>45748</v>
      </c>
      <c r="G1184" s="12">
        <v>5774.38</v>
      </c>
      <c r="H1184" s="12">
        <v>0</v>
      </c>
      <c r="I1184" s="12">
        <v>870.11</v>
      </c>
      <c r="J1184" s="12">
        <v>870.11</v>
      </c>
      <c r="K1184" s="12">
        <v>5774.38</v>
      </c>
      <c r="L1184" s="12">
        <v>870.11</v>
      </c>
      <c r="M1184" s="12">
        <v>4904.2700000000004</v>
      </c>
    </row>
    <row r="1185" spans="1:13" x14ac:dyDescent="0.25">
      <c r="A1185" s="7" t="s">
        <v>1190</v>
      </c>
      <c r="B1185" s="7" t="s">
        <v>2320</v>
      </c>
      <c r="C1185" s="12">
        <v>20</v>
      </c>
      <c r="D1185" s="7" t="s">
        <v>2485</v>
      </c>
      <c r="E1185" s="8">
        <v>45736</v>
      </c>
      <c r="F1185" s="8">
        <v>45748</v>
      </c>
      <c r="G1185" s="12">
        <v>1237.54</v>
      </c>
      <c r="H1185" s="12">
        <v>0</v>
      </c>
      <c r="I1185" s="12">
        <v>186.48</v>
      </c>
      <c r="J1185" s="12">
        <v>186.48</v>
      </c>
      <c r="K1185" s="12">
        <v>1237.54</v>
      </c>
      <c r="L1185" s="12">
        <v>186.48</v>
      </c>
      <c r="M1185" s="12">
        <v>1051.06</v>
      </c>
    </row>
    <row r="1186" spans="1:13" x14ac:dyDescent="0.25">
      <c r="A1186" s="7" t="s">
        <v>1191</v>
      </c>
      <c r="B1186" s="7" t="s">
        <v>2321</v>
      </c>
      <c r="C1186" s="12">
        <v>20</v>
      </c>
      <c r="D1186" s="7" t="s">
        <v>2486</v>
      </c>
      <c r="E1186" s="8">
        <v>45782</v>
      </c>
      <c r="F1186" s="8">
        <v>45782</v>
      </c>
      <c r="G1186" s="12">
        <v>16573.900000000001</v>
      </c>
      <c r="H1186" s="12">
        <v>0</v>
      </c>
      <c r="I1186" s="12">
        <v>2188.66</v>
      </c>
      <c r="J1186" s="12">
        <v>2188.66</v>
      </c>
      <c r="K1186" s="12">
        <v>16573.900000000001</v>
      </c>
      <c r="L1186" s="12">
        <v>2188.66</v>
      </c>
      <c r="M1186" s="12">
        <v>14385.24</v>
      </c>
    </row>
    <row r="1187" spans="1:13" x14ac:dyDescent="0.25">
      <c r="A1187" s="7" t="s">
        <v>1192</v>
      </c>
      <c r="B1187" s="7" t="s">
        <v>2322</v>
      </c>
      <c r="C1187" s="12">
        <v>20</v>
      </c>
      <c r="D1187" s="7" t="s">
        <v>2487</v>
      </c>
      <c r="E1187" s="8">
        <v>45796</v>
      </c>
      <c r="F1187" s="8">
        <v>45796</v>
      </c>
      <c r="G1187" s="12">
        <v>9052.7999999999993</v>
      </c>
      <c r="H1187" s="12">
        <v>0</v>
      </c>
      <c r="I1187" s="12">
        <v>1126.02</v>
      </c>
      <c r="J1187" s="12">
        <v>1126.02</v>
      </c>
      <c r="K1187" s="12">
        <v>9052.7999999999993</v>
      </c>
      <c r="L1187" s="12">
        <v>1126.02</v>
      </c>
      <c r="M1187" s="12">
        <v>7926.78</v>
      </c>
    </row>
    <row r="1188" spans="1:13" ht="14.4" x14ac:dyDescent="0.3">
      <c r="A1188" s="11"/>
      <c r="B1188" s="11"/>
      <c r="C1188" s="13">
        <v>0</v>
      </c>
      <c r="D1188" s="11"/>
      <c r="E1188" s="20"/>
      <c r="F1188" s="20"/>
      <c r="G1188" s="13">
        <v>16764920</v>
      </c>
      <c r="H1188" s="13">
        <v>277748.55</v>
      </c>
      <c r="I1188" s="13">
        <v>633691.86</v>
      </c>
      <c r="J1188" s="13">
        <v>633691.86</v>
      </c>
      <c r="K1188" s="13">
        <v>16764920</v>
      </c>
      <c r="L1188" s="13">
        <v>911440.41</v>
      </c>
      <c r="M1188" s="13">
        <v>15853479.59</v>
      </c>
    </row>
    <row r="1190" spans="1:13" x14ac:dyDescent="0.25">
      <c r="H1190">
        <f>+G765/5</f>
        <v>3.8159999999999998</v>
      </c>
    </row>
    <row r="1191" spans="1:13" x14ac:dyDescent="0.25">
      <c r="H1191">
        <f>+H1190/12</f>
        <v>0.318</v>
      </c>
    </row>
    <row r="1192" spans="1:13" x14ac:dyDescent="0.25">
      <c r="H1192">
        <f>+H1191*10</f>
        <v>3.18</v>
      </c>
    </row>
  </sheetData>
  <autoFilter ref="A1:AE1188" xr:uid="{F5179FE9-A780-4559-9842-9FF769DAD88F}">
    <sortState xmlns:xlrd2="http://schemas.microsoft.com/office/spreadsheetml/2017/richdata2" ref="A2:M1188">
      <sortCondition ref="A1:A118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4</vt:i4>
      </vt:variant>
    </vt:vector>
  </HeadingPairs>
  <TitlesOfParts>
    <vt:vector size="4" baseType="lpstr">
      <vt:lpstr>Import</vt:lpstr>
      <vt:lpstr>Αγορές</vt:lpstr>
      <vt:lpstr>Ποσότητα</vt:lpstr>
      <vt:lpstr>Μητρώο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Lagoudakis</dc:creator>
  <cp:lastModifiedBy>Charalampos Chantzis</cp:lastModifiedBy>
  <dcterms:created xsi:type="dcterms:W3CDTF">2018-11-07T08:18:08Z</dcterms:created>
  <dcterms:modified xsi:type="dcterms:W3CDTF">2026-08-20T07:29:12Z</dcterms:modified>
</cp:coreProperties>
</file>